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4240" windowHeight="12225"/>
  </bookViews>
  <sheets>
    <sheet name="Исполнение МП в 1 кв. 2023" sheetId="56" r:id="rId1"/>
  </sheets>
  <definedNames>
    <definedName name="_xlnm._FilterDatabase" localSheetId="0" hidden="1">'Исполнение МП в 1 кв. 2023'!$A$4:$F$130</definedName>
    <definedName name="_xlnm.Print_Titles" localSheetId="0">'Исполнение МП в 1 кв. 2023'!$3:$4</definedName>
    <definedName name="_xlnm.Print_Area" localSheetId="0">'Исполнение МП в 1 кв. 2023'!$A$1:$H$130</definedName>
  </definedNames>
  <calcPr calcId="125725"/>
</workbook>
</file>

<file path=xl/calcChain.xml><?xml version="1.0" encoding="utf-8"?>
<calcChain xmlns="http://schemas.openxmlformats.org/spreadsheetml/2006/main">
  <c r="F35" i="56"/>
  <c r="E35"/>
  <c r="F31"/>
  <c r="F27"/>
  <c r="E27"/>
  <c r="F17"/>
  <c r="H120"/>
  <c r="H94"/>
  <c r="H88"/>
  <c r="H81"/>
  <c r="H76"/>
  <c r="H55"/>
  <c r="H49"/>
  <c r="H44"/>
  <c r="H39"/>
  <c r="H5"/>
  <c r="G122"/>
  <c r="G121"/>
  <c r="G120" s="1"/>
  <c r="G116"/>
  <c r="G115" s="1"/>
  <c r="G111"/>
  <c r="G110" s="1"/>
  <c r="G106"/>
  <c r="G102"/>
  <c r="G101"/>
  <c r="G98" s="1"/>
  <c r="G94" s="1"/>
  <c r="G100"/>
  <c r="G97"/>
  <c r="G96"/>
  <c r="G90"/>
  <c r="G89" s="1"/>
  <c r="G88" s="1"/>
  <c r="G87"/>
  <c r="G86"/>
  <c r="G129" s="1"/>
  <c r="G85"/>
  <c r="G128" s="1"/>
  <c r="G83"/>
  <c r="G82" s="1"/>
  <c r="G81" s="1"/>
  <c r="G78"/>
  <c r="G77"/>
  <c r="G76" s="1"/>
  <c r="G73"/>
  <c r="G67" s="1"/>
  <c r="G70"/>
  <c r="G69"/>
  <c r="G64"/>
  <c r="G61"/>
  <c r="G58"/>
  <c r="G55" s="1"/>
  <c r="G51"/>
  <c r="G50"/>
  <c r="G49"/>
  <c r="G46"/>
  <c r="G45"/>
  <c r="G44" s="1"/>
  <c r="G42"/>
  <c r="G41" s="1"/>
  <c r="G40" s="1"/>
  <c r="G39" s="1"/>
  <c r="G36"/>
  <c r="G31"/>
  <c r="G23"/>
  <c r="G19"/>
  <c r="G18"/>
  <c r="G15" s="1"/>
  <c r="G11" s="1"/>
  <c r="G13"/>
  <c r="G7"/>
  <c r="G6"/>
  <c r="G5" s="1"/>
  <c r="G126" s="1"/>
  <c r="F96"/>
  <c r="F97"/>
  <c r="F128"/>
  <c r="F129"/>
  <c r="F121"/>
  <c r="F120" s="1"/>
  <c r="F122"/>
  <c r="F116"/>
  <c r="F115" s="1"/>
  <c r="F111"/>
  <c r="F110" s="1"/>
  <c r="F106"/>
  <c r="F102"/>
  <c r="F100"/>
  <c r="F101"/>
  <c r="F87"/>
  <c r="F86"/>
  <c r="F85"/>
  <c r="F78"/>
  <c r="F77" s="1"/>
  <c r="F76" s="1"/>
  <c r="F69"/>
  <c r="F64"/>
  <c r="F46"/>
  <c r="F45" s="1"/>
  <c r="F44" s="1"/>
  <c r="E46"/>
  <c r="F61"/>
  <c r="E60"/>
  <c r="F51"/>
  <c r="F50"/>
  <c r="F49" s="1"/>
  <c r="F18"/>
  <c r="F14" s="1"/>
  <c r="F130" s="1"/>
  <c r="F19"/>
  <c r="F23"/>
  <c r="E23"/>
  <c r="E19"/>
  <c r="F13"/>
  <c r="E128"/>
  <c r="E50"/>
  <c r="E49" s="1"/>
  <c r="E122"/>
  <c r="E121"/>
  <c r="E120" s="1"/>
  <c r="E97"/>
  <c r="E96"/>
  <c r="E116"/>
  <c r="E115" s="1"/>
  <c r="E111"/>
  <c r="E110" s="1"/>
  <c r="E101"/>
  <c r="E100"/>
  <c r="E106"/>
  <c r="E102"/>
  <c r="E90"/>
  <c r="E89" s="1"/>
  <c r="E88" s="1"/>
  <c r="E83"/>
  <c r="E82" s="1"/>
  <c r="E81" s="1"/>
  <c r="F15" l="1"/>
  <c r="G14"/>
  <c r="G130" s="1"/>
  <c r="F98"/>
  <c r="F83"/>
  <c r="F82" s="1"/>
  <c r="F81" s="1"/>
  <c r="E94"/>
  <c r="E78"/>
  <c r="E58"/>
  <c r="E73"/>
  <c r="E61"/>
  <c r="E64"/>
  <c r="E70"/>
  <c r="E69"/>
  <c r="E57" s="1"/>
  <c r="E34"/>
  <c r="E33"/>
  <c r="E18"/>
  <c r="E17"/>
  <c r="F7"/>
  <c r="E7"/>
  <c r="F70" l="1"/>
  <c r="E14"/>
  <c r="E130" s="1"/>
  <c r="E13"/>
  <c r="E129" s="1"/>
  <c r="F58"/>
  <c r="E31"/>
  <c r="F6"/>
  <c r="F5" s="1"/>
  <c r="E6"/>
  <c r="E5" s="1"/>
  <c r="F90"/>
  <c r="F89" s="1"/>
  <c r="F88" s="1"/>
  <c r="F73"/>
  <c r="E51"/>
  <c r="F42"/>
  <c r="F41" s="1"/>
  <c r="F40" s="1"/>
  <c r="F39" s="1"/>
  <c r="E40"/>
  <c r="E39" s="1"/>
  <c r="E15"/>
  <c r="F67" l="1"/>
  <c r="E45"/>
  <c r="E44" s="1"/>
  <c r="F94"/>
  <c r="E98"/>
  <c r="F55"/>
  <c r="E67"/>
  <c r="E77"/>
  <c r="E76" s="1"/>
  <c r="E11"/>
  <c r="E55" l="1"/>
  <c r="F11"/>
  <c r="H11" l="1"/>
  <c r="F126"/>
  <c r="E126"/>
</calcChain>
</file>

<file path=xl/sharedStrings.xml><?xml version="1.0" encoding="utf-8"?>
<sst xmlns="http://schemas.openxmlformats.org/spreadsheetml/2006/main" count="269" uniqueCount="120">
  <si>
    <t>Наименование</t>
  </si>
  <si>
    <t>ЦСР</t>
  </si>
  <si>
    <t>ВР</t>
  </si>
  <si>
    <t>0310</t>
  </si>
  <si>
    <t>0412</t>
  </si>
  <si>
    <t>0502</t>
  </si>
  <si>
    <t>0503</t>
  </si>
  <si>
    <t>0801</t>
  </si>
  <si>
    <t>0804</t>
  </si>
  <si>
    <t>1102</t>
  </si>
  <si>
    <t>0409</t>
  </si>
  <si>
    <t>23 0 00 00000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</si>
  <si>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</si>
  <si>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24 0 00 00000</t>
  </si>
  <si>
    <t>2Н 0 00 00000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</si>
  <si>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</si>
  <si>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</si>
  <si>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Организация и осуществление мероприятий по содержанию пожарных водоемов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</si>
  <si>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</si>
  <si>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</si>
  <si>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Организация и осуществление мероприятий</t>
  </si>
  <si>
    <t>Приобретение сыпучих материалов для проведения ремонтных работ местного значения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</si>
  <si>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</si>
  <si>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</si>
  <si>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Мероприятия по ремонту  дорог местного значения и искусственных сооружений на них</t>
  </si>
  <si>
    <t>2Л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</si>
  <si>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</si>
  <si>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</si>
  <si>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</si>
  <si>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</si>
  <si>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</si>
  <si>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</si>
  <si>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</si>
  <si>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22 0 00 00000</t>
  </si>
  <si>
    <t>100</t>
  </si>
  <si>
    <t>500</t>
  </si>
  <si>
    <t>Рп ПР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</si>
  <si>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</si>
  <si>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</si>
  <si>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</si>
  <si>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</si>
  <si>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7Н 4 01 00000</t>
  </si>
  <si>
    <t>7Н 4 01 00160</t>
  </si>
  <si>
    <t>Комплекс процессных мероприятий "Создание условий для культуры"</t>
  </si>
  <si>
    <t>Обеспечение деятельности (услуги, работы) муниципальных учреждений</t>
  </si>
  <si>
    <t>7Н 4 01 S0360</t>
  </si>
  <si>
    <t>7Н 8 01 S0350</t>
  </si>
  <si>
    <t>7Н 4 02 00000</t>
  </si>
  <si>
    <t>7Н 4 02 12520</t>
  </si>
  <si>
    <t>Комплекс процессных мероприятий "Мероприятия организационного характера"</t>
  </si>
  <si>
    <t>Организация и проведение мероприятий в сфере культуры</t>
  </si>
  <si>
    <t>7Н 4 03 00000</t>
  </si>
  <si>
    <t>7Н 4 03 12530</t>
  </si>
  <si>
    <t>Комплекс процессных мероприятий "Развитие физической культуры и спорта"</t>
  </si>
  <si>
    <t>Организация и проведение мероприятий , направленных на развитие физической культуры и массового спорта</t>
  </si>
  <si>
    <t>2G 4 01 00000</t>
  </si>
  <si>
    <t>2G 4 01 18130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</si>
  <si>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</si>
  <si>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2F 4 02 00000</t>
  </si>
  <si>
    <t>2F 4 02 96100</t>
  </si>
  <si>
    <t>Комплекс процессных мероприятий "Защита населения от чрезвычайных ситуаций"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</si>
  <si>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</si>
  <si>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2F 4 01 00000</t>
  </si>
  <si>
    <t>2F 4 01 13680</t>
  </si>
  <si>
    <t>Комлекс процессных мероприятий "Обеспечение пожарной безопасности"</t>
  </si>
  <si>
    <t>86 4 01 00000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</si>
  <si>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</si>
  <si>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Организация и осуществление мероприятий направленных на информирование населения</t>
  </si>
  <si>
    <t>22 4 01 00000</t>
  </si>
  <si>
    <t>22 4 01 S4770</t>
  </si>
  <si>
    <t>Комплекс процессных мероприятий "Поддержка проектов инициатив граждан"</t>
  </si>
  <si>
    <t>23 4 01 00000</t>
  </si>
  <si>
    <t>23 4 01 14280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</si>
  <si>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</si>
  <si>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23 4 01 14310</t>
  </si>
  <si>
    <t>23 4 01 14830</t>
  </si>
  <si>
    <t>Мероприятия, направленные на достижение цели федерального проекта "Дорожная сеть"</t>
  </si>
  <si>
    <t>23 8 01 00000</t>
  </si>
  <si>
    <t>23 8 01 S4200</t>
  </si>
  <si>
    <t>2H 4 01 S4660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</si>
  <si>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</si>
  <si>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2H 4 01 00000</t>
  </si>
  <si>
    <t>24 4 01 00000</t>
  </si>
  <si>
    <t>24 4 01 06480</t>
  </si>
  <si>
    <t>600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</si>
  <si>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</si>
  <si>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2Л 4 01 S0550</t>
  </si>
  <si>
    <t>2Л 4 01 00000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</si>
  <si>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</si>
  <si>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Компенсация части затрат при приобретении в лизинг (сублизинг) коммунальной спецтехники и оборудования</t>
  </si>
  <si>
    <t>73 0 00 00000</t>
  </si>
  <si>
    <t>73 4 01 00000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</si>
  <si>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</si>
  <si>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Комплекс процесных мероприятий "Мероприятия по благоустройству детских игровых и спортивных площадок"</t>
  </si>
  <si>
    <t>73 4 02 S4840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</si>
  <si>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</si>
  <si>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</si>
  <si>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2F 4 01 14020</t>
  </si>
  <si>
    <t>5D 0 00 00000</t>
  </si>
  <si>
    <t>5D 4 01 00000</t>
  </si>
  <si>
    <t>5D 4 01 S0160</t>
  </si>
  <si>
    <t>Программные расходы ВСЕГО</t>
  </si>
  <si>
    <t>Доля финансирования программ в общем объеме финансирования, %</t>
  </si>
  <si>
    <t>в т.ч. по источникам финансирования</t>
  </si>
  <si>
    <t>средства областного бюджета Ленинградской области</t>
  </si>
  <si>
    <t>средства местного бюджета</t>
  </si>
  <si>
    <t>средства Областного бюджета Ленинградской области</t>
  </si>
  <si>
    <t>Оперативный годовой отчет об исполнении муниципальных программ МО Назиевское городское поселение в 1 квартале 2023 года</t>
  </si>
  <si>
    <t>Муниципальная программа  "О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</si>
  <si>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Объем финансирования на 1 кв. 2023г (тыс.руб.)</t>
  </si>
  <si>
    <t>2F 4 02 13700</t>
  </si>
  <si>
    <t>Организация мероприятий по обеспечению безопасности людей на водных объектах</t>
  </si>
  <si>
    <t>Организация и осуществление мероприятий по предупреждению и тушению пожаров на территории поселения</t>
  </si>
  <si>
    <t>Муниципальная программа "Формирование комфортной городской среды муниципального образования Назиевское городское поселение Кировского муниципального района Ленинградской области"</t>
  </si>
  <si>
    <t>Федеральный проект "Формирование комфортной городской среды"</t>
  </si>
  <si>
    <t xml:space="preserve">средства федерального бюджета </t>
  </si>
  <si>
    <t>Реализация программ формирования современной городской среды</t>
  </si>
  <si>
    <t>средства Федерального бюджета</t>
  </si>
  <si>
    <t>Выполнено в 1 кв. 2023г (тыс.руб.)</t>
  </si>
  <si>
    <t>Профинансировано в 1 кв. 2023г (тыс. руб.)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</si>
</sst>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&quot;р.&quot;"/>
  </numFmts>
  <fonts count="22">
    <font>
      <sz val="10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theme="1"/>
      <name val="Arial Cyr"/>
      <charset val="204"/>
    </font>
    <font>
      <b/>
      <i/>
      <sz val="12"/>
      <color theme="1"/>
      <name val="Arial Cyr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 Cyr"/>
    </font>
    <font>
      <sz val="10"/>
      <color theme="0"/>
      <name val="Arial Cyr"/>
      <charset val="204"/>
    </font>
    <font>
      <sz val="12"/>
      <color theme="0"/>
      <name val="Arial Cyr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1"/>
      <name val="Times New Roman"/>
      <family val="1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Fill="1" applyBorder="1"/>
    <xf numFmtId="0" fontId="8" fillId="2" borderId="0" xfId="0" applyFont="1" applyFill="1" applyAlignment="1">
      <alignment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49" fontId="6" fillId="2" borderId="8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20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166" fontId="3" fillId="0" borderId="6" xfId="0" applyNumberFormat="1" applyFont="1" applyFill="1" applyBorder="1" applyAlignment="1">
      <alignment horizontal="left" wrapText="1"/>
    </xf>
    <xf numFmtId="166" fontId="2" fillId="0" borderId="6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left" wrapText="1"/>
    </xf>
    <xf numFmtId="164" fontId="19" fillId="0" borderId="3" xfId="0" applyNumberFormat="1" applyFont="1" applyFill="1" applyBorder="1" applyAlignment="1">
      <alignment horizontal="center"/>
    </xf>
    <xf numFmtId="165" fontId="19" fillId="0" borderId="6" xfId="0" applyNumberFormat="1" applyFont="1" applyFill="1" applyBorder="1" applyAlignment="1">
      <alignment horizontal="center"/>
    </xf>
    <xf numFmtId="164" fontId="19" fillId="0" borderId="6" xfId="0" applyNumberFormat="1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3" borderId="6" xfId="0" applyNumberFormat="1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2" borderId="19" xfId="0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wrapText="1"/>
    </xf>
    <xf numFmtId="49" fontId="2" fillId="2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wrapText="1"/>
    </xf>
    <xf numFmtId="0" fontId="0" fillId="0" borderId="0" xfId="0" applyFill="1" applyBorder="1"/>
    <xf numFmtId="0" fontId="11" fillId="2" borderId="11" xfId="0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 wrapText="1" shrinkToFit="1"/>
    </xf>
    <xf numFmtId="49" fontId="19" fillId="0" borderId="6" xfId="0" applyNumberFormat="1" applyFont="1" applyFill="1" applyBorder="1" applyAlignment="1">
      <alignment horizontal="right" wrapText="1"/>
    </xf>
    <xf numFmtId="0" fontId="0" fillId="2" borderId="6" xfId="0" applyFill="1" applyBorder="1"/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right" wrapText="1"/>
    </xf>
    <xf numFmtId="49" fontId="2" fillId="2" borderId="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right" wrapText="1"/>
    </xf>
    <xf numFmtId="49" fontId="19" fillId="0" borderId="16" xfId="0" applyNumberFormat="1" applyFont="1" applyFill="1" applyBorder="1" applyAlignment="1">
      <alignment horizontal="right" wrapText="1"/>
    </xf>
    <xf numFmtId="0" fontId="0" fillId="2" borderId="4" xfId="0" applyFill="1" applyBorder="1"/>
    <xf numFmtId="49" fontId="19" fillId="0" borderId="21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4" fontId="1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45"/>
  <sheetViews>
    <sheetView showGridLines="0" tabSelected="1" view="pageBreakPreview" zoomScale="75" zoomScaleNormal="75" zoomScaleSheetLayoutView="75" workbookViewId="0">
      <selection activeCell="Q127" sqref="Q127"/>
    </sheetView>
  </sheetViews>
  <sheetFormatPr defaultRowHeight="15"/>
  <cols>
    <col min="1" max="1" width="111.28515625" style="1" customWidth="1"/>
    <col min="2" max="2" width="18.42578125" style="2" hidden="1" customWidth="1"/>
    <col min="3" max="3" width="9.28515625" style="2" hidden="1" customWidth="1"/>
    <col min="4" max="4" width="11.7109375" style="2" hidden="1" customWidth="1"/>
    <col min="5" max="5" width="19.140625" style="52" customWidth="1"/>
    <col min="6" max="6" width="19.85546875" style="52" customWidth="1"/>
    <col min="7" max="7" width="20.28515625" style="27" customWidth="1"/>
    <col min="8" max="8" width="0.28515625" style="24" hidden="1" customWidth="1"/>
    <col min="9" max="9" width="13.28515625" style="1" bestFit="1" customWidth="1"/>
    <col min="10" max="10" width="16.5703125" style="1" bestFit="1" customWidth="1"/>
    <col min="11" max="11" width="15.140625" style="1" bestFit="1" customWidth="1"/>
    <col min="12" max="16384" width="9.140625" style="1"/>
  </cols>
  <sheetData>
    <row r="1" spans="1:8" ht="35.25" customHeight="1">
      <c r="A1" s="95" t="s">
        <v>107</v>
      </c>
      <c r="B1" s="95"/>
      <c r="C1" s="95"/>
      <c r="D1" s="95"/>
      <c r="E1" s="95"/>
      <c r="F1" s="95"/>
      <c r="G1" s="95"/>
      <c r="H1" s="95"/>
    </row>
    <row r="2" spans="1:8" ht="13.7" customHeight="1" thickBot="1">
      <c r="A2" s="29"/>
      <c r="B2" s="4"/>
      <c r="C2" s="4"/>
      <c r="D2" s="4"/>
      <c r="E2" s="33"/>
      <c r="F2" s="33"/>
    </row>
    <row r="3" spans="1:8" ht="57.75" customHeight="1" thickTop="1">
      <c r="A3" s="30" t="s">
        <v>0</v>
      </c>
      <c r="B3" s="21" t="s">
        <v>1</v>
      </c>
      <c r="C3" s="19" t="s">
        <v>2</v>
      </c>
      <c r="D3" s="18" t="s">
        <v>36</v>
      </c>
      <c r="E3" s="30" t="s">
        <v>109</v>
      </c>
      <c r="F3" s="30" t="s">
        <v>118</v>
      </c>
      <c r="G3" s="30" t="s">
        <v>119</v>
      </c>
      <c r="H3" s="30" t="s">
        <v>102</v>
      </c>
    </row>
    <row r="4" spans="1:8" s="60" customFormat="1" ht="17.649999999999999" customHeight="1">
      <c r="A4" s="59">
        <v>1</v>
      </c>
      <c r="B4" s="20">
        <v>2</v>
      </c>
      <c r="C4" s="57">
        <v>3</v>
      </c>
      <c r="D4" s="58">
        <v>4</v>
      </c>
      <c r="E4" s="34">
        <v>2</v>
      </c>
      <c r="F4" s="34">
        <v>3</v>
      </c>
      <c r="G4" s="34">
        <v>4</v>
      </c>
      <c r="H4" s="34">
        <v>8</v>
      </c>
    </row>
    <row r="5" spans="1:8" ht="60.75">
      <c r="A5" s="53" t="s">
        <v>108</v>
      </c>
      <c r="B5" s="102" t="s">
        <v>33</v>
      </c>
      <c r="C5" s="102"/>
      <c r="D5" s="102"/>
      <c r="E5" s="103">
        <f>E6</f>
        <v>2777.8</v>
      </c>
      <c r="F5" s="103">
        <f>F6</f>
        <v>0</v>
      </c>
      <c r="G5" s="103">
        <f>G6</f>
        <v>0</v>
      </c>
      <c r="H5" s="96">
        <f>F5/12574.4</f>
        <v>0</v>
      </c>
    </row>
    <row r="6" spans="1:8" ht="15.75">
      <c r="A6" s="31" t="s">
        <v>70</v>
      </c>
      <c r="B6" s="10" t="s">
        <v>68</v>
      </c>
      <c r="C6" s="16"/>
      <c r="D6" s="10"/>
      <c r="E6" s="35">
        <f>E9+E10</f>
        <v>2777.8</v>
      </c>
      <c r="F6" s="35">
        <f>F9+F10</f>
        <v>0</v>
      </c>
      <c r="G6" s="35">
        <f>G9+G10</f>
        <v>0</v>
      </c>
      <c r="H6" s="97"/>
    </row>
    <row r="7" spans="1:8" ht="29.25" customHeight="1">
      <c r="A7" s="55" t="s">
        <v>39</v>
      </c>
      <c r="B7" s="13" t="s">
        <v>69</v>
      </c>
      <c r="C7" s="13"/>
      <c r="D7" s="13"/>
      <c r="E7" s="56">
        <f>E9+E10</f>
        <v>2777.8</v>
      </c>
      <c r="F7" s="56">
        <f t="shared" ref="F7:G7" si="0">F9+F10</f>
        <v>0</v>
      </c>
      <c r="G7" s="56">
        <f t="shared" ref="G7" si="1">G9+G10</f>
        <v>0</v>
      </c>
      <c r="H7" s="97"/>
    </row>
    <row r="8" spans="1:8" ht="21" customHeight="1">
      <c r="A8" s="32" t="s">
        <v>103</v>
      </c>
      <c r="B8" s="11"/>
      <c r="C8" s="11"/>
      <c r="D8" s="11"/>
      <c r="E8" s="38"/>
      <c r="F8" s="38"/>
      <c r="G8" s="38"/>
      <c r="H8" s="97"/>
    </row>
    <row r="9" spans="1:8" ht="21" customHeight="1">
      <c r="A9" s="32" t="s">
        <v>106</v>
      </c>
      <c r="B9" s="11"/>
      <c r="C9" s="11"/>
      <c r="D9" s="11"/>
      <c r="E9" s="38">
        <v>2500</v>
      </c>
      <c r="F9" s="38">
        <v>0</v>
      </c>
      <c r="G9" s="38">
        <v>0</v>
      </c>
      <c r="H9" s="97"/>
    </row>
    <row r="10" spans="1:8" ht="21" customHeight="1">
      <c r="A10" s="32" t="s">
        <v>105</v>
      </c>
      <c r="B10" s="11"/>
      <c r="C10" s="11"/>
      <c r="D10" s="11"/>
      <c r="E10" s="38">
        <v>277.8</v>
      </c>
      <c r="F10" s="38">
        <v>0</v>
      </c>
      <c r="G10" s="38">
        <v>0</v>
      </c>
      <c r="H10" s="98"/>
    </row>
    <row r="11" spans="1:8" ht="45.75">
      <c r="A11" s="53" t="s">
        <v>38</v>
      </c>
      <c r="B11" s="102" t="s">
        <v>11</v>
      </c>
      <c r="C11" s="102"/>
      <c r="D11" s="102"/>
      <c r="E11" s="103">
        <f>E15+E31</f>
        <v>14538.199999999999</v>
      </c>
      <c r="F11" s="103">
        <f>F15+F31</f>
        <v>30</v>
      </c>
      <c r="G11" s="103">
        <f>G15+G31</f>
        <v>30</v>
      </c>
      <c r="H11" s="96">
        <f>F11/12574.4</f>
        <v>2.3857997200661661E-3</v>
      </c>
    </row>
    <row r="12" spans="1:8" ht="21" customHeight="1">
      <c r="A12" s="32" t="s">
        <v>103</v>
      </c>
      <c r="B12" s="9"/>
      <c r="C12" s="9"/>
      <c r="D12" s="9"/>
      <c r="E12" s="35"/>
      <c r="F12" s="35"/>
      <c r="G12" s="35"/>
      <c r="H12" s="97"/>
    </row>
    <row r="13" spans="1:8" ht="21" customHeight="1">
      <c r="A13" s="32" t="s">
        <v>104</v>
      </c>
      <c r="B13" s="9"/>
      <c r="C13" s="9"/>
      <c r="D13" s="9"/>
      <c r="E13" s="35">
        <f t="shared" ref="E13:F14" si="2">E17+E33</f>
        <v>9251.7999999999993</v>
      </c>
      <c r="F13" s="35">
        <f t="shared" si="2"/>
        <v>0</v>
      </c>
      <c r="G13" s="35">
        <f t="shared" ref="G13" si="3">G17+G33</f>
        <v>0</v>
      </c>
      <c r="H13" s="97"/>
    </row>
    <row r="14" spans="1:8" ht="21" customHeight="1">
      <c r="A14" s="32" t="s">
        <v>105</v>
      </c>
      <c r="B14" s="9"/>
      <c r="C14" s="9"/>
      <c r="D14" s="9"/>
      <c r="E14" s="35">
        <f t="shared" si="2"/>
        <v>5286.4000000000005</v>
      </c>
      <c r="F14" s="35">
        <f t="shared" si="2"/>
        <v>30</v>
      </c>
      <c r="G14" s="35">
        <f t="shared" ref="G14" si="4">G18+G34</f>
        <v>30</v>
      </c>
      <c r="H14" s="97"/>
    </row>
    <row r="15" spans="1:8" ht="30.75">
      <c r="A15" s="37" t="s">
        <v>73</v>
      </c>
      <c r="B15" s="10" t="s">
        <v>71</v>
      </c>
      <c r="C15" s="16"/>
      <c r="D15" s="10"/>
      <c r="E15" s="35">
        <f>E18+E17</f>
        <v>4166.6000000000004</v>
      </c>
      <c r="F15" s="35">
        <f>F18+F17</f>
        <v>30</v>
      </c>
      <c r="G15" s="35">
        <f>G18+G17</f>
        <v>30</v>
      </c>
      <c r="H15" s="97"/>
    </row>
    <row r="16" spans="1:8" ht="21" customHeight="1">
      <c r="A16" s="32" t="s">
        <v>103</v>
      </c>
      <c r="B16" s="10"/>
      <c r="C16" s="16"/>
      <c r="D16" s="10"/>
      <c r="E16" s="36"/>
      <c r="F16" s="36"/>
      <c r="G16" s="36"/>
      <c r="H16" s="97"/>
    </row>
    <row r="17" spans="1:8" ht="21" customHeight="1">
      <c r="A17" s="32" t="s">
        <v>104</v>
      </c>
      <c r="B17" s="10"/>
      <c r="C17" s="16"/>
      <c r="D17" s="10"/>
      <c r="E17" s="36">
        <f>E21+E25+E29</f>
        <v>0</v>
      </c>
      <c r="F17" s="36">
        <f>F21+F25+F29</f>
        <v>0</v>
      </c>
      <c r="G17" s="36"/>
      <c r="H17" s="97"/>
    </row>
    <row r="18" spans="1:8" ht="24.75" customHeight="1">
      <c r="A18" s="32" t="s">
        <v>105</v>
      </c>
      <c r="B18" s="10"/>
      <c r="C18" s="16"/>
      <c r="D18" s="10"/>
      <c r="E18" s="36">
        <f>E22+E26+E30</f>
        <v>4166.6000000000004</v>
      </c>
      <c r="F18" s="36">
        <f>F22+F26+F30</f>
        <v>30</v>
      </c>
      <c r="G18" s="36">
        <f>G22+G26+G30</f>
        <v>30</v>
      </c>
      <c r="H18" s="97"/>
    </row>
    <row r="19" spans="1:8" ht="23.25" customHeight="1">
      <c r="A19" s="61" t="s">
        <v>24</v>
      </c>
      <c r="B19" s="13" t="s">
        <v>72</v>
      </c>
      <c r="C19" s="13"/>
      <c r="D19" s="13"/>
      <c r="E19" s="56">
        <f>E22</f>
        <v>1119.5</v>
      </c>
      <c r="F19" s="56">
        <f>F22</f>
        <v>0</v>
      </c>
      <c r="G19" s="56">
        <f>G22</f>
        <v>0</v>
      </c>
      <c r="H19" s="97"/>
    </row>
    <row r="20" spans="1:8" ht="24.95" customHeight="1">
      <c r="A20" s="62" t="s">
        <v>103</v>
      </c>
      <c r="B20" s="11" t="s">
        <v>72</v>
      </c>
      <c r="C20" s="11" t="s">
        <v>29</v>
      </c>
      <c r="D20" s="11"/>
      <c r="E20" s="64"/>
      <c r="F20" s="64"/>
      <c r="G20" s="64"/>
      <c r="H20" s="97"/>
    </row>
    <row r="21" spans="1:8" ht="24.95" customHeight="1">
      <c r="A21" s="62" t="s">
        <v>104</v>
      </c>
      <c r="B21" s="11" t="s">
        <v>72</v>
      </c>
      <c r="C21" s="11" t="s">
        <v>29</v>
      </c>
      <c r="D21" s="11" t="s">
        <v>10</v>
      </c>
      <c r="E21" s="64"/>
      <c r="F21" s="64"/>
      <c r="G21" s="64"/>
      <c r="H21" s="97"/>
    </row>
    <row r="22" spans="1:8" ht="24.95" customHeight="1">
      <c r="A22" s="62" t="s">
        <v>105</v>
      </c>
      <c r="B22" s="11"/>
      <c r="C22" s="11"/>
      <c r="D22" s="11"/>
      <c r="E22" s="64">
        <v>1119.5</v>
      </c>
      <c r="F22" s="64">
        <v>0</v>
      </c>
      <c r="G22" s="64"/>
      <c r="H22" s="97"/>
    </row>
    <row r="23" spans="1:8" ht="33.75" customHeight="1">
      <c r="A23" s="63" t="s">
        <v>12</v>
      </c>
      <c r="B23" s="13" t="s">
        <v>74</v>
      </c>
      <c r="C23" s="13"/>
      <c r="D23" s="13"/>
      <c r="E23" s="56">
        <f>E26</f>
        <v>200</v>
      </c>
      <c r="F23" s="56">
        <f>F26</f>
        <v>30</v>
      </c>
      <c r="G23" s="56">
        <f>G26</f>
        <v>30</v>
      </c>
      <c r="H23" s="97"/>
    </row>
    <row r="24" spans="1:8" ht="24.95" customHeight="1">
      <c r="A24" s="62" t="s">
        <v>103</v>
      </c>
      <c r="B24" s="11" t="s">
        <v>74</v>
      </c>
      <c r="C24" s="11" t="s">
        <v>29</v>
      </c>
      <c r="D24" s="11"/>
      <c r="E24" s="64"/>
      <c r="F24" s="64"/>
      <c r="G24" s="64"/>
      <c r="H24" s="97"/>
    </row>
    <row r="25" spans="1:8" ht="24.95" customHeight="1">
      <c r="A25" s="62" t="s">
        <v>104</v>
      </c>
      <c r="B25" s="11" t="s">
        <v>74</v>
      </c>
      <c r="C25" s="11" t="s">
        <v>29</v>
      </c>
      <c r="D25" s="11" t="s">
        <v>10</v>
      </c>
      <c r="E25" s="64"/>
      <c r="F25" s="64"/>
      <c r="G25" s="64"/>
      <c r="H25" s="97"/>
    </row>
    <row r="26" spans="1:8" ht="24.95" customHeight="1">
      <c r="A26" s="62" t="s">
        <v>105</v>
      </c>
      <c r="B26" s="11"/>
      <c r="C26" s="11"/>
      <c r="D26" s="11"/>
      <c r="E26" s="64">
        <v>200</v>
      </c>
      <c r="F26" s="64">
        <v>30</v>
      </c>
      <c r="G26" s="64">
        <v>30</v>
      </c>
      <c r="H26" s="97"/>
    </row>
    <row r="27" spans="1:8" ht="24.95" customHeight="1">
      <c r="A27" s="63" t="s">
        <v>21</v>
      </c>
      <c r="B27" s="13" t="s">
        <v>75</v>
      </c>
      <c r="C27" s="16"/>
      <c r="D27" s="16"/>
      <c r="E27" s="65">
        <f>E30</f>
        <v>2847.1</v>
      </c>
      <c r="F27" s="65">
        <f>F30</f>
        <v>0</v>
      </c>
      <c r="G27" s="65"/>
      <c r="H27" s="97"/>
    </row>
    <row r="28" spans="1:8" ht="24.95" customHeight="1">
      <c r="A28" s="62" t="s">
        <v>103</v>
      </c>
      <c r="B28" s="16" t="s">
        <v>75</v>
      </c>
      <c r="C28" s="11" t="s">
        <v>29</v>
      </c>
      <c r="D28" s="16"/>
      <c r="E28" s="65"/>
      <c r="F28" s="65"/>
      <c r="G28" s="65"/>
      <c r="H28" s="97"/>
    </row>
    <row r="29" spans="1:8" ht="24.95" customHeight="1">
      <c r="A29" s="62" t="s">
        <v>104</v>
      </c>
      <c r="B29" s="16" t="s">
        <v>75</v>
      </c>
      <c r="C29" s="11" t="s">
        <v>29</v>
      </c>
      <c r="D29" s="16" t="s">
        <v>10</v>
      </c>
      <c r="E29" s="65"/>
      <c r="F29" s="65"/>
      <c r="G29" s="65"/>
      <c r="H29" s="97"/>
    </row>
    <row r="30" spans="1:8" ht="24.95" customHeight="1">
      <c r="A30" s="62" t="s">
        <v>105</v>
      </c>
      <c r="B30" s="16"/>
      <c r="C30" s="11"/>
      <c r="D30" s="16"/>
      <c r="E30" s="65">
        <v>2847.1</v>
      </c>
      <c r="F30" s="65">
        <v>0</v>
      </c>
      <c r="G30" s="65"/>
      <c r="H30" s="97"/>
    </row>
    <row r="31" spans="1:8" ht="30.75">
      <c r="A31" s="37" t="s">
        <v>76</v>
      </c>
      <c r="B31" s="10" t="s">
        <v>77</v>
      </c>
      <c r="C31" s="11"/>
      <c r="D31" s="11"/>
      <c r="E31" s="35">
        <f>E33+E34</f>
        <v>10371.599999999999</v>
      </c>
      <c r="F31" s="35">
        <f>F33+F34</f>
        <v>0</v>
      </c>
      <c r="G31" s="35">
        <f>G33+G34</f>
        <v>0</v>
      </c>
      <c r="H31" s="97"/>
    </row>
    <row r="32" spans="1:8" ht="21" customHeight="1">
      <c r="A32" s="32" t="s">
        <v>103</v>
      </c>
      <c r="B32" s="10"/>
      <c r="C32" s="11"/>
      <c r="D32" s="11"/>
      <c r="E32" s="36"/>
      <c r="F32" s="36"/>
      <c r="G32" s="36"/>
      <c r="H32" s="97"/>
    </row>
    <row r="33" spans="1:8" ht="21" customHeight="1">
      <c r="A33" s="32" t="s">
        <v>104</v>
      </c>
      <c r="B33" s="10"/>
      <c r="C33" s="11"/>
      <c r="D33" s="11"/>
      <c r="E33" s="36">
        <f>E37</f>
        <v>9251.7999999999993</v>
      </c>
      <c r="F33" s="36"/>
      <c r="G33" s="36"/>
      <c r="H33" s="97"/>
    </row>
    <row r="34" spans="1:8" ht="21" customHeight="1">
      <c r="A34" s="32" t="s">
        <v>105</v>
      </c>
      <c r="B34" s="10"/>
      <c r="C34" s="11"/>
      <c r="D34" s="11"/>
      <c r="E34" s="36">
        <f>E38</f>
        <v>1119.8</v>
      </c>
      <c r="F34" s="36"/>
      <c r="G34" s="36"/>
      <c r="H34" s="97"/>
    </row>
    <row r="35" spans="1:8" ht="30">
      <c r="A35" s="39" t="s">
        <v>40</v>
      </c>
      <c r="B35" s="13" t="s">
        <v>78</v>
      </c>
      <c r="C35" s="13"/>
      <c r="D35" s="13"/>
      <c r="E35" s="40">
        <f>E37+E38</f>
        <v>10371.599999999999</v>
      </c>
      <c r="F35" s="40">
        <f>F37+F38</f>
        <v>0</v>
      </c>
      <c r="G35" s="40"/>
      <c r="H35" s="97"/>
    </row>
    <row r="36" spans="1:8" ht="21" customHeight="1">
      <c r="A36" s="32" t="s">
        <v>103</v>
      </c>
      <c r="B36" s="11" t="s">
        <v>78</v>
      </c>
      <c r="C36" s="11" t="s">
        <v>29</v>
      </c>
      <c r="D36" s="11"/>
      <c r="E36" s="64"/>
      <c r="F36" s="64"/>
      <c r="G36" s="64">
        <f>G38</f>
        <v>10371.6</v>
      </c>
      <c r="H36" s="97"/>
    </row>
    <row r="37" spans="1:8" ht="21" customHeight="1">
      <c r="A37" s="32" t="s">
        <v>104</v>
      </c>
      <c r="B37" s="11"/>
      <c r="C37" s="11"/>
      <c r="D37" s="11"/>
      <c r="E37" s="38">
        <v>9251.7999999999993</v>
      </c>
      <c r="F37" s="64"/>
      <c r="G37" s="64"/>
      <c r="H37" s="97"/>
    </row>
    <row r="38" spans="1:8" ht="27" customHeight="1">
      <c r="A38" s="32" t="s">
        <v>105</v>
      </c>
      <c r="B38" s="11" t="s">
        <v>78</v>
      </c>
      <c r="C38" s="11" t="s">
        <v>29</v>
      </c>
      <c r="D38" s="11" t="s">
        <v>10</v>
      </c>
      <c r="E38" s="38">
        <v>1119.8</v>
      </c>
      <c r="F38" s="64">
        <v>0</v>
      </c>
      <c r="G38" s="64">
        <v>10371.6</v>
      </c>
      <c r="H38" s="98"/>
    </row>
    <row r="39" spans="1:8" ht="60.75">
      <c r="A39" s="66" t="s">
        <v>95</v>
      </c>
      <c r="B39" s="102" t="s">
        <v>13</v>
      </c>
      <c r="C39" s="102"/>
      <c r="D39" s="102"/>
      <c r="E39" s="103">
        <f>E40</f>
        <v>60</v>
      </c>
      <c r="F39" s="103">
        <f>F40</f>
        <v>0</v>
      </c>
      <c r="G39" s="103">
        <f>G40</f>
        <v>0</v>
      </c>
      <c r="H39" s="96">
        <f>F39/12574.4</f>
        <v>0</v>
      </c>
    </row>
    <row r="40" spans="1:8" ht="30.75">
      <c r="A40" s="31" t="s">
        <v>85</v>
      </c>
      <c r="B40" s="9" t="s">
        <v>82</v>
      </c>
      <c r="C40" s="9"/>
      <c r="D40" s="9"/>
      <c r="E40" s="35">
        <f t="shared" ref="E40:G40" si="5">E41</f>
        <v>60</v>
      </c>
      <c r="F40" s="35">
        <f t="shared" si="5"/>
        <v>0</v>
      </c>
      <c r="G40" s="35">
        <f t="shared" si="5"/>
        <v>0</v>
      </c>
      <c r="H40" s="97"/>
    </row>
    <row r="41" spans="1:8" ht="48.75" customHeight="1">
      <c r="A41" s="54" t="s">
        <v>96</v>
      </c>
      <c r="B41" s="13" t="s">
        <v>83</v>
      </c>
      <c r="C41" s="13"/>
      <c r="D41" s="13"/>
      <c r="E41" s="56">
        <v>60</v>
      </c>
      <c r="F41" s="56">
        <f t="shared" ref="F41:G41" si="6">F42</f>
        <v>0</v>
      </c>
      <c r="G41" s="56">
        <f t="shared" si="6"/>
        <v>0</v>
      </c>
      <c r="H41" s="97"/>
    </row>
    <row r="42" spans="1:8" ht="15.75" customHeight="1">
      <c r="A42" s="32" t="s">
        <v>103</v>
      </c>
      <c r="B42" s="11" t="s">
        <v>83</v>
      </c>
      <c r="C42" s="11" t="s">
        <v>84</v>
      </c>
      <c r="D42" s="11"/>
      <c r="E42" s="64"/>
      <c r="F42" s="64">
        <f>F43</f>
        <v>0</v>
      </c>
      <c r="G42" s="64">
        <f>G43</f>
        <v>0</v>
      </c>
      <c r="H42" s="97"/>
    </row>
    <row r="43" spans="1:8" ht="20.25" customHeight="1">
      <c r="A43" s="32" t="s">
        <v>105</v>
      </c>
      <c r="B43" s="11" t="s">
        <v>83</v>
      </c>
      <c r="C43" s="11" t="s">
        <v>84</v>
      </c>
      <c r="D43" s="11" t="s">
        <v>4</v>
      </c>
      <c r="E43" s="64">
        <v>60</v>
      </c>
      <c r="F43" s="64">
        <v>0</v>
      </c>
      <c r="G43" s="64">
        <v>0</v>
      </c>
      <c r="H43" s="98"/>
    </row>
    <row r="44" spans="1:8" ht="60.75">
      <c r="A44" s="67" t="s">
        <v>26</v>
      </c>
      <c r="B44" s="102" t="s">
        <v>25</v>
      </c>
      <c r="C44" s="102"/>
      <c r="D44" s="102"/>
      <c r="E44" s="103">
        <f>E45</f>
        <v>1237.2</v>
      </c>
      <c r="F44" s="103">
        <f>F45</f>
        <v>464</v>
      </c>
      <c r="G44" s="103">
        <f>G45</f>
        <v>464</v>
      </c>
      <c r="H44" s="96">
        <f>F44/12574.4</f>
        <v>3.6900369003690037E-2</v>
      </c>
    </row>
    <row r="45" spans="1:8" ht="45.75">
      <c r="A45" s="31" t="s">
        <v>88</v>
      </c>
      <c r="B45" s="9" t="s">
        <v>87</v>
      </c>
      <c r="C45" s="9"/>
      <c r="D45" s="9"/>
      <c r="E45" s="35">
        <f>E46</f>
        <v>1237.2</v>
      </c>
      <c r="F45" s="35">
        <f>F46</f>
        <v>464</v>
      </c>
      <c r="G45" s="35">
        <f>G46</f>
        <v>464</v>
      </c>
      <c r="H45" s="97"/>
    </row>
    <row r="46" spans="1:8" ht="33" customHeight="1">
      <c r="A46" s="12" t="s">
        <v>89</v>
      </c>
      <c r="B46" s="13" t="s">
        <v>86</v>
      </c>
      <c r="C46" s="68"/>
      <c r="D46" s="11"/>
      <c r="E46" s="56">
        <f>E48</f>
        <v>1237.2</v>
      </c>
      <c r="F46" s="56">
        <f>F48</f>
        <v>464</v>
      </c>
      <c r="G46" s="56">
        <f>G48</f>
        <v>464</v>
      </c>
      <c r="H46" s="97"/>
    </row>
    <row r="47" spans="1:8" ht="29.25" customHeight="1">
      <c r="A47" s="32" t="s">
        <v>103</v>
      </c>
      <c r="B47" s="11" t="s">
        <v>86</v>
      </c>
      <c r="C47" s="11" t="s">
        <v>29</v>
      </c>
      <c r="D47" s="11"/>
      <c r="E47" s="64"/>
      <c r="F47" s="64"/>
      <c r="G47" s="64"/>
      <c r="H47" s="97"/>
    </row>
    <row r="48" spans="1:8" ht="25.5" customHeight="1">
      <c r="A48" s="32" t="s">
        <v>105</v>
      </c>
      <c r="B48" s="11" t="s">
        <v>86</v>
      </c>
      <c r="C48" s="11" t="s">
        <v>29</v>
      </c>
      <c r="D48" s="11" t="s">
        <v>6</v>
      </c>
      <c r="E48" s="64">
        <v>1237.2</v>
      </c>
      <c r="F48" s="64">
        <v>464</v>
      </c>
      <c r="G48" s="64">
        <v>464</v>
      </c>
      <c r="H48" s="98"/>
    </row>
    <row r="49" spans="1:8" ht="60.75">
      <c r="A49" s="67" t="s">
        <v>22</v>
      </c>
      <c r="B49" s="102" t="s">
        <v>14</v>
      </c>
      <c r="C49" s="102"/>
      <c r="D49" s="102"/>
      <c r="E49" s="104">
        <f>E50</f>
        <v>1167.1000000000001</v>
      </c>
      <c r="F49" s="104">
        <f>F50</f>
        <v>0</v>
      </c>
      <c r="G49" s="104">
        <f>G50</f>
        <v>0</v>
      </c>
      <c r="H49" s="96">
        <f>F49/12574.4</f>
        <v>0</v>
      </c>
    </row>
    <row r="50" spans="1:8" ht="30.75">
      <c r="A50" s="31" t="s">
        <v>80</v>
      </c>
      <c r="B50" s="10" t="s">
        <v>81</v>
      </c>
      <c r="C50" s="9"/>
      <c r="D50" s="9"/>
      <c r="E50" s="69">
        <f>E53+E54</f>
        <v>1167.1000000000001</v>
      </c>
      <c r="F50" s="69">
        <f>F53+F54</f>
        <v>0</v>
      </c>
      <c r="G50" s="69">
        <f>G53+G54</f>
        <v>0</v>
      </c>
      <c r="H50" s="97"/>
    </row>
    <row r="51" spans="1:8" ht="30" customHeight="1">
      <c r="A51" s="12" t="s">
        <v>23</v>
      </c>
      <c r="B51" s="11" t="s">
        <v>79</v>
      </c>
      <c r="C51" s="11"/>
      <c r="D51" s="11"/>
      <c r="E51" s="70">
        <f>E52</f>
        <v>0</v>
      </c>
      <c r="F51" s="70">
        <f>F52</f>
        <v>0</v>
      </c>
      <c r="G51" s="70">
        <f>G52</f>
        <v>0</v>
      </c>
      <c r="H51" s="97"/>
    </row>
    <row r="52" spans="1:8" ht="30" customHeight="1">
      <c r="A52" s="32" t="s">
        <v>103</v>
      </c>
      <c r="B52" s="11" t="s">
        <v>79</v>
      </c>
      <c r="C52" s="11" t="s">
        <v>29</v>
      </c>
      <c r="D52" s="11"/>
      <c r="E52" s="70"/>
      <c r="F52" s="64"/>
      <c r="G52" s="64"/>
      <c r="H52" s="97"/>
    </row>
    <row r="53" spans="1:8" ht="30" customHeight="1">
      <c r="A53" s="32" t="s">
        <v>104</v>
      </c>
      <c r="B53" s="11"/>
      <c r="C53" s="11"/>
      <c r="D53" s="11"/>
      <c r="E53" s="70">
        <v>1050.4000000000001</v>
      </c>
      <c r="F53" s="64">
        <v>0</v>
      </c>
      <c r="G53" s="64">
        <v>0</v>
      </c>
      <c r="H53" s="97"/>
    </row>
    <row r="54" spans="1:8" ht="33" customHeight="1">
      <c r="A54" s="32" t="s">
        <v>105</v>
      </c>
      <c r="B54" s="11" t="s">
        <v>79</v>
      </c>
      <c r="C54" s="11" t="s">
        <v>29</v>
      </c>
      <c r="D54" s="11" t="s">
        <v>10</v>
      </c>
      <c r="E54" s="70">
        <v>116.7</v>
      </c>
      <c r="F54" s="64">
        <v>0</v>
      </c>
      <c r="G54" s="64">
        <v>0</v>
      </c>
      <c r="H54" s="98"/>
    </row>
    <row r="55" spans="1:8" ht="45.75">
      <c r="A55" s="53" t="s">
        <v>16</v>
      </c>
      <c r="B55" s="102" t="s">
        <v>15</v>
      </c>
      <c r="C55" s="105"/>
      <c r="D55" s="106"/>
      <c r="E55" s="103">
        <f>E58+E67</f>
        <v>354.5</v>
      </c>
      <c r="F55" s="103">
        <f>F58+F67</f>
        <v>0</v>
      </c>
      <c r="G55" s="103">
        <f>G58+G67</f>
        <v>0</v>
      </c>
      <c r="H55" s="96">
        <f>F55/12574.4</f>
        <v>0</v>
      </c>
    </row>
    <row r="56" spans="1:8" ht="21" customHeight="1">
      <c r="A56" s="32" t="s">
        <v>103</v>
      </c>
      <c r="B56" s="9"/>
      <c r="C56" s="8"/>
      <c r="D56" s="5"/>
      <c r="E56" s="35"/>
      <c r="F56" s="35"/>
      <c r="G56" s="35"/>
      <c r="H56" s="97"/>
    </row>
    <row r="57" spans="1:8" ht="21" customHeight="1">
      <c r="A57" s="32" t="s">
        <v>105</v>
      </c>
      <c r="B57" s="9"/>
      <c r="C57" s="8"/>
      <c r="D57" s="5"/>
      <c r="E57" s="36">
        <f>E60+E69</f>
        <v>354.5</v>
      </c>
      <c r="F57" s="36"/>
      <c r="G57" s="36"/>
      <c r="H57" s="97"/>
    </row>
    <row r="58" spans="1:8" ht="15.75">
      <c r="A58" s="31" t="s">
        <v>64</v>
      </c>
      <c r="B58" s="9" t="s">
        <v>62</v>
      </c>
      <c r="C58" s="7"/>
      <c r="D58" s="5"/>
      <c r="E58" s="35">
        <f>E60</f>
        <v>292.7</v>
      </c>
      <c r="F58" s="35">
        <f>F61+F64</f>
        <v>0</v>
      </c>
      <c r="G58" s="35">
        <f>G61+G64</f>
        <v>0</v>
      </c>
      <c r="H58" s="97"/>
    </row>
    <row r="59" spans="1:8" ht="21" customHeight="1">
      <c r="A59" s="32" t="s">
        <v>103</v>
      </c>
      <c r="B59" s="9"/>
      <c r="C59" s="8"/>
      <c r="D59" s="6"/>
      <c r="E59" s="35"/>
      <c r="F59" s="35"/>
      <c r="G59" s="35"/>
      <c r="H59" s="97"/>
    </row>
    <row r="60" spans="1:8" ht="28.5" customHeight="1">
      <c r="A60" s="71" t="s">
        <v>105</v>
      </c>
      <c r="B60" s="72"/>
      <c r="C60" s="8"/>
      <c r="D60" s="6"/>
      <c r="E60" s="73">
        <f>E63+E66</f>
        <v>292.7</v>
      </c>
      <c r="F60" s="73"/>
      <c r="G60" s="73"/>
      <c r="H60" s="97"/>
    </row>
    <row r="61" spans="1:8" ht="26.25" customHeight="1">
      <c r="A61" s="14" t="s">
        <v>17</v>
      </c>
      <c r="B61" s="13" t="s">
        <v>63</v>
      </c>
      <c r="C61" s="68"/>
      <c r="D61" s="11"/>
      <c r="E61" s="56">
        <f>E63</f>
        <v>202.7</v>
      </c>
      <c r="F61" s="56">
        <f>F63</f>
        <v>0</v>
      </c>
      <c r="G61" s="56">
        <f>G63</f>
        <v>0</v>
      </c>
      <c r="H61" s="97"/>
    </row>
    <row r="62" spans="1:8" ht="30" customHeight="1">
      <c r="A62" s="32" t="s">
        <v>103</v>
      </c>
      <c r="B62" s="11" t="s">
        <v>63</v>
      </c>
      <c r="C62" s="11" t="s">
        <v>29</v>
      </c>
      <c r="D62" s="11"/>
      <c r="E62" s="64"/>
      <c r="F62" s="64"/>
      <c r="G62" s="64"/>
      <c r="H62" s="97"/>
    </row>
    <row r="63" spans="1:8" ht="30" customHeight="1">
      <c r="A63" s="71" t="s">
        <v>105</v>
      </c>
      <c r="B63" s="11" t="s">
        <v>63</v>
      </c>
      <c r="C63" s="11" t="s">
        <v>29</v>
      </c>
      <c r="D63" s="11" t="s">
        <v>3</v>
      </c>
      <c r="E63" s="64">
        <v>202.7</v>
      </c>
      <c r="F63" s="64"/>
      <c r="G63" s="64"/>
      <c r="H63" s="97"/>
    </row>
    <row r="64" spans="1:8" ht="30" customHeight="1">
      <c r="A64" s="14" t="s">
        <v>112</v>
      </c>
      <c r="B64" s="13" t="s">
        <v>97</v>
      </c>
      <c r="C64" s="68"/>
      <c r="D64" s="11"/>
      <c r="E64" s="56">
        <f>E66</f>
        <v>90</v>
      </c>
      <c r="F64" s="56">
        <f>F66</f>
        <v>0</v>
      </c>
      <c r="G64" s="56">
        <f>G66</f>
        <v>0</v>
      </c>
      <c r="H64" s="97"/>
    </row>
    <row r="65" spans="1:8" ht="30" customHeight="1">
      <c r="A65" s="32" t="s">
        <v>103</v>
      </c>
      <c r="B65" s="11" t="s">
        <v>97</v>
      </c>
      <c r="C65" s="11" t="s">
        <v>29</v>
      </c>
      <c r="D65" s="11"/>
      <c r="E65" s="64"/>
      <c r="F65" s="64"/>
      <c r="G65" s="64"/>
      <c r="H65" s="97"/>
    </row>
    <row r="66" spans="1:8" ht="30" customHeight="1">
      <c r="A66" s="71" t="s">
        <v>105</v>
      </c>
      <c r="B66" s="11" t="s">
        <v>97</v>
      </c>
      <c r="C66" s="11" t="s">
        <v>29</v>
      </c>
      <c r="D66" s="11" t="s">
        <v>3</v>
      </c>
      <c r="E66" s="64">
        <v>90</v>
      </c>
      <c r="F66" s="64">
        <v>0</v>
      </c>
      <c r="G66" s="64">
        <v>0</v>
      </c>
      <c r="H66" s="97"/>
    </row>
    <row r="67" spans="1:8" ht="22.5" customHeight="1">
      <c r="A67" s="31" t="s">
        <v>60</v>
      </c>
      <c r="B67" s="9" t="s">
        <v>58</v>
      </c>
      <c r="C67" s="9"/>
      <c r="D67" s="9"/>
      <c r="E67" s="35">
        <f>E73+E70</f>
        <v>61.8</v>
      </c>
      <c r="F67" s="35">
        <f>F73+F70</f>
        <v>0</v>
      </c>
      <c r="G67" s="35">
        <f>G73+G70</f>
        <v>0</v>
      </c>
      <c r="H67" s="97"/>
    </row>
    <row r="68" spans="1:8" ht="21" customHeight="1">
      <c r="A68" s="32" t="s">
        <v>103</v>
      </c>
      <c r="B68" s="9"/>
      <c r="C68" s="9"/>
      <c r="D68" s="9"/>
      <c r="E68" s="35"/>
      <c r="F68" s="35"/>
      <c r="G68" s="35"/>
      <c r="H68" s="97"/>
    </row>
    <row r="69" spans="1:8" ht="21" customHeight="1">
      <c r="A69" s="32" t="s">
        <v>105</v>
      </c>
      <c r="B69" s="9"/>
      <c r="C69" s="9"/>
      <c r="D69" s="9"/>
      <c r="E69" s="36">
        <f>E72+E75</f>
        <v>61.8</v>
      </c>
      <c r="F69" s="36">
        <f>F72+F75</f>
        <v>0</v>
      </c>
      <c r="G69" s="36">
        <f>G72+G75</f>
        <v>0</v>
      </c>
      <c r="H69" s="97"/>
    </row>
    <row r="70" spans="1:8" ht="30.75" customHeight="1">
      <c r="A70" s="14" t="s">
        <v>111</v>
      </c>
      <c r="B70" s="13" t="s">
        <v>110</v>
      </c>
      <c r="C70" s="68"/>
      <c r="D70" s="11"/>
      <c r="E70" s="56">
        <f>E72</f>
        <v>10</v>
      </c>
      <c r="F70" s="56">
        <f t="shared" ref="F70:G70" si="7">F71</f>
        <v>0</v>
      </c>
      <c r="G70" s="56">
        <f t="shared" si="7"/>
        <v>0</v>
      </c>
      <c r="H70" s="97"/>
    </row>
    <row r="71" spans="1:8" ht="27" customHeight="1">
      <c r="A71" s="32" t="s">
        <v>103</v>
      </c>
      <c r="B71" s="11" t="s">
        <v>110</v>
      </c>
      <c r="C71" s="11" t="s">
        <v>29</v>
      </c>
      <c r="D71" s="11"/>
      <c r="E71" s="64"/>
      <c r="F71" s="64"/>
      <c r="G71" s="64"/>
      <c r="H71" s="97"/>
    </row>
    <row r="72" spans="1:8" ht="24" customHeight="1">
      <c r="A72" s="32" t="s">
        <v>105</v>
      </c>
      <c r="B72" s="11" t="s">
        <v>110</v>
      </c>
      <c r="C72" s="11" t="s">
        <v>29</v>
      </c>
      <c r="D72" s="11" t="s">
        <v>3</v>
      </c>
      <c r="E72" s="64">
        <v>10</v>
      </c>
      <c r="F72" s="64">
        <v>0</v>
      </c>
      <c r="G72" s="64">
        <v>0</v>
      </c>
      <c r="H72" s="97"/>
    </row>
    <row r="73" spans="1:8" ht="30.75" customHeight="1">
      <c r="A73" s="14" t="s">
        <v>61</v>
      </c>
      <c r="B73" s="13" t="s">
        <v>59</v>
      </c>
      <c r="C73" s="68"/>
      <c r="D73" s="11"/>
      <c r="E73" s="56">
        <f>E75</f>
        <v>51.8</v>
      </c>
      <c r="F73" s="56">
        <f t="shared" ref="F73:G73" si="8">F74</f>
        <v>0</v>
      </c>
      <c r="G73" s="56">
        <f t="shared" si="8"/>
        <v>0</v>
      </c>
      <c r="H73" s="97"/>
    </row>
    <row r="74" spans="1:8" ht="25.5" customHeight="1">
      <c r="A74" s="32" t="s">
        <v>103</v>
      </c>
      <c r="B74" s="11" t="s">
        <v>59</v>
      </c>
      <c r="C74" s="11" t="s">
        <v>35</v>
      </c>
      <c r="D74" s="11"/>
      <c r="E74" s="64"/>
      <c r="F74" s="64"/>
      <c r="G74" s="64"/>
      <c r="H74" s="97"/>
    </row>
    <row r="75" spans="1:8" ht="21.75" customHeight="1">
      <c r="A75" s="32" t="s">
        <v>105</v>
      </c>
      <c r="B75" s="11" t="s">
        <v>59</v>
      </c>
      <c r="C75" s="11" t="s">
        <v>35</v>
      </c>
      <c r="D75" s="11" t="s">
        <v>3</v>
      </c>
      <c r="E75" s="64">
        <v>51.8</v>
      </c>
      <c r="F75" s="64">
        <v>0</v>
      </c>
      <c r="G75" s="64">
        <v>0</v>
      </c>
      <c r="H75" s="98"/>
    </row>
    <row r="76" spans="1:8" ht="45.75">
      <c r="A76" s="53" t="s">
        <v>31</v>
      </c>
      <c r="B76" s="107" t="s">
        <v>32</v>
      </c>
      <c r="C76" s="102"/>
      <c r="D76" s="102"/>
      <c r="E76" s="103">
        <f>E77</f>
        <v>40</v>
      </c>
      <c r="F76" s="103">
        <f>F77</f>
        <v>0</v>
      </c>
      <c r="G76" s="103">
        <f>G77</f>
        <v>0</v>
      </c>
      <c r="H76" s="96">
        <f>F76/12574.4</f>
        <v>0</v>
      </c>
    </row>
    <row r="77" spans="1:8" ht="37.5" customHeight="1">
      <c r="A77" s="31" t="s">
        <v>57</v>
      </c>
      <c r="B77" s="15" t="s">
        <v>55</v>
      </c>
      <c r="C77" s="9"/>
      <c r="D77" s="9"/>
      <c r="E77" s="35">
        <f t="shared" ref="E77:G77" si="9">E78</f>
        <v>40</v>
      </c>
      <c r="F77" s="35">
        <f t="shared" si="9"/>
        <v>0</v>
      </c>
      <c r="G77" s="35">
        <f t="shared" si="9"/>
        <v>0</v>
      </c>
      <c r="H77" s="97"/>
    </row>
    <row r="78" spans="1:8" ht="20.25" customHeight="1">
      <c r="A78" s="14" t="s">
        <v>20</v>
      </c>
      <c r="B78" s="13" t="s">
        <v>56</v>
      </c>
      <c r="C78" s="68"/>
      <c r="D78" s="11"/>
      <c r="E78" s="56">
        <f>E80</f>
        <v>40</v>
      </c>
      <c r="F78" s="56">
        <f>F80</f>
        <v>0</v>
      </c>
      <c r="G78" s="56">
        <f>G80</f>
        <v>0</v>
      </c>
      <c r="H78" s="97"/>
    </row>
    <row r="79" spans="1:8" ht="21" customHeight="1">
      <c r="A79" s="32" t="s">
        <v>103</v>
      </c>
      <c r="B79" s="11"/>
      <c r="C79" s="11"/>
      <c r="D79" s="11"/>
      <c r="E79" s="38"/>
      <c r="F79" s="38"/>
      <c r="G79" s="38"/>
      <c r="H79" s="97"/>
    </row>
    <row r="80" spans="1:8" ht="21" customHeight="1">
      <c r="A80" s="32" t="s">
        <v>105</v>
      </c>
      <c r="B80" s="11"/>
      <c r="C80" s="11"/>
      <c r="D80" s="11"/>
      <c r="E80" s="38">
        <v>40</v>
      </c>
      <c r="F80" s="38">
        <v>0</v>
      </c>
      <c r="G80" s="38">
        <v>0</v>
      </c>
      <c r="H80" s="98"/>
    </row>
    <row r="81" spans="1:11" ht="45.75">
      <c r="A81" s="74" t="s">
        <v>113</v>
      </c>
      <c r="B81" s="107" t="s">
        <v>98</v>
      </c>
      <c r="C81" s="102"/>
      <c r="D81" s="102"/>
      <c r="E81" s="103">
        <f>E82</f>
        <v>10383.9</v>
      </c>
      <c r="F81" s="103">
        <f>F82</f>
        <v>3115.2</v>
      </c>
      <c r="G81" s="103">
        <f>G82</f>
        <v>3115.2</v>
      </c>
      <c r="H81" s="96">
        <f>F81/12574.4</f>
        <v>0.24774144293167069</v>
      </c>
    </row>
    <row r="82" spans="1:11" ht="15.75">
      <c r="A82" s="41" t="s">
        <v>114</v>
      </c>
      <c r="B82" s="15" t="s">
        <v>99</v>
      </c>
      <c r="C82" s="9"/>
      <c r="D82" s="9"/>
      <c r="E82" s="35">
        <f>E83</f>
        <v>10383.9</v>
      </c>
      <c r="F82" s="35">
        <f>F83</f>
        <v>3115.2</v>
      </c>
      <c r="G82" s="35">
        <f>G83</f>
        <v>3115.2</v>
      </c>
      <c r="H82" s="97"/>
    </row>
    <row r="83" spans="1:11" ht="22.5" customHeight="1">
      <c r="A83" s="76" t="s">
        <v>116</v>
      </c>
      <c r="B83" s="77" t="s">
        <v>100</v>
      </c>
      <c r="C83" s="78"/>
      <c r="D83" s="23"/>
      <c r="E83" s="79">
        <f>E85+E86+E87</f>
        <v>10383.9</v>
      </c>
      <c r="F83" s="79">
        <f>F85+F86+F87</f>
        <v>3115.2</v>
      </c>
      <c r="G83" s="79">
        <f>G85+G86+G87</f>
        <v>3115.2</v>
      </c>
      <c r="H83" s="97"/>
    </row>
    <row r="84" spans="1:11" ht="22.5" customHeight="1">
      <c r="A84" s="32" t="s">
        <v>103</v>
      </c>
      <c r="B84" s="13"/>
      <c r="C84" s="68"/>
      <c r="D84" s="11"/>
      <c r="E84" s="56"/>
      <c r="F84" s="56"/>
      <c r="G84" s="56"/>
      <c r="H84" s="97"/>
    </row>
    <row r="85" spans="1:11" ht="22.5" customHeight="1">
      <c r="A85" s="32" t="s">
        <v>115</v>
      </c>
      <c r="B85" s="13"/>
      <c r="C85" s="68"/>
      <c r="D85" s="11"/>
      <c r="E85" s="56">
        <v>2934.5</v>
      </c>
      <c r="F85" s="56">
        <f>391.7+488.7</f>
        <v>880.4</v>
      </c>
      <c r="G85" s="56">
        <f>391.7+488.7</f>
        <v>880.4</v>
      </c>
      <c r="H85" s="97"/>
    </row>
    <row r="86" spans="1:11" ht="24.75" customHeight="1">
      <c r="A86" s="32" t="s">
        <v>104</v>
      </c>
      <c r="B86" s="11" t="s">
        <v>100</v>
      </c>
      <c r="C86" s="11" t="s">
        <v>29</v>
      </c>
      <c r="D86" s="11"/>
      <c r="E86" s="64">
        <v>6411</v>
      </c>
      <c r="F86" s="64">
        <f>855.7+1067.6</f>
        <v>1923.3</v>
      </c>
      <c r="G86" s="64">
        <f>855.7+1067.6</f>
        <v>1923.3</v>
      </c>
      <c r="H86" s="97"/>
    </row>
    <row r="87" spans="1:11" ht="22.5" customHeight="1">
      <c r="A87" s="32" t="s">
        <v>105</v>
      </c>
      <c r="B87" s="11" t="s">
        <v>100</v>
      </c>
      <c r="C87" s="11" t="s">
        <v>29</v>
      </c>
      <c r="D87" s="11" t="s">
        <v>5</v>
      </c>
      <c r="E87" s="64">
        <v>1038.4000000000001</v>
      </c>
      <c r="F87" s="64">
        <f>138.6+172.9</f>
        <v>311.5</v>
      </c>
      <c r="G87" s="64">
        <f>138.6+172.9</f>
        <v>311.5</v>
      </c>
      <c r="H87" s="98"/>
    </row>
    <row r="88" spans="1:11" ht="45.75">
      <c r="A88" s="67" t="s">
        <v>92</v>
      </c>
      <c r="B88" s="102" t="s">
        <v>90</v>
      </c>
      <c r="C88" s="102"/>
      <c r="D88" s="102"/>
      <c r="E88" s="103">
        <f>E89</f>
        <v>463.2</v>
      </c>
      <c r="F88" s="103">
        <f>F89</f>
        <v>0</v>
      </c>
      <c r="G88" s="103">
        <f>G89</f>
        <v>0</v>
      </c>
      <c r="H88" s="96">
        <f>F88/12574.4</f>
        <v>0</v>
      </c>
    </row>
    <row r="89" spans="1:11" ht="30.75">
      <c r="A89" s="31" t="s">
        <v>93</v>
      </c>
      <c r="B89" s="9" t="s">
        <v>91</v>
      </c>
      <c r="C89" s="9"/>
      <c r="D89" s="9"/>
      <c r="E89" s="35">
        <f>E90</f>
        <v>463.2</v>
      </c>
      <c r="F89" s="35">
        <f>F90</f>
        <v>0</v>
      </c>
      <c r="G89" s="35">
        <f>G90</f>
        <v>0</v>
      </c>
      <c r="H89" s="97"/>
      <c r="J89" s="42"/>
      <c r="K89" s="42"/>
    </row>
    <row r="90" spans="1:11" ht="27" customHeight="1">
      <c r="A90" s="12" t="s">
        <v>30</v>
      </c>
      <c r="B90" s="16" t="s">
        <v>94</v>
      </c>
      <c r="C90" s="9"/>
      <c r="D90" s="9"/>
      <c r="E90" s="65">
        <f>E92+E93</f>
        <v>463.2</v>
      </c>
      <c r="F90" s="65">
        <f t="shared" ref="F90:G90" si="10">F91</f>
        <v>0</v>
      </c>
      <c r="G90" s="65">
        <f t="shared" si="10"/>
        <v>0</v>
      </c>
      <c r="H90" s="97"/>
    </row>
    <row r="91" spans="1:11" ht="24" customHeight="1">
      <c r="A91" s="32" t="s">
        <v>103</v>
      </c>
      <c r="B91" s="16" t="s">
        <v>94</v>
      </c>
      <c r="C91" s="11" t="s">
        <v>29</v>
      </c>
      <c r="D91" s="11"/>
      <c r="E91" s="64"/>
      <c r="F91" s="64"/>
      <c r="G91" s="64"/>
      <c r="H91" s="97"/>
    </row>
    <row r="92" spans="1:11" ht="24" customHeight="1">
      <c r="A92" s="32" t="s">
        <v>104</v>
      </c>
      <c r="B92" s="16"/>
      <c r="C92" s="11"/>
      <c r="D92" s="11"/>
      <c r="E92" s="64">
        <v>440</v>
      </c>
      <c r="F92" s="64">
        <v>0</v>
      </c>
      <c r="G92" s="64">
        <v>0</v>
      </c>
      <c r="H92" s="97"/>
    </row>
    <row r="93" spans="1:11" ht="24.75" customHeight="1">
      <c r="A93" s="32" t="s">
        <v>105</v>
      </c>
      <c r="B93" s="16" t="s">
        <v>94</v>
      </c>
      <c r="C93" s="11" t="s">
        <v>29</v>
      </c>
      <c r="D93" s="11" t="s">
        <v>6</v>
      </c>
      <c r="E93" s="64">
        <v>23.2</v>
      </c>
      <c r="F93" s="64">
        <v>0</v>
      </c>
      <c r="G93" s="64">
        <v>0</v>
      </c>
      <c r="H93" s="98"/>
    </row>
    <row r="94" spans="1:11" ht="45.75">
      <c r="A94" s="80" t="s">
        <v>27</v>
      </c>
      <c r="B94" s="102" t="s">
        <v>28</v>
      </c>
      <c r="C94" s="102"/>
      <c r="D94" s="102"/>
      <c r="E94" s="103">
        <f>E96+E97</f>
        <v>13762.1</v>
      </c>
      <c r="F94" s="103">
        <f>F98+F110+F115</f>
        <v>1964.9</v>
      </c>
      <c r="G94" s="103">
        <f>G98+G110+G115</f>
        <v>1964.9</v>
      </c>
      <c r="H94" s="96">
        <f>F94/12574.4</f>
        <v>0.15626192899860034</v>
      </c>
    </row>
    <row r="95" spans="1:11" ht="21" customHeight="1">
      <c r="A95" s="32" t="s">
        <v>103</v>
      </c>
      <c r="B95" s="9"/>
      <c r="C95" s="9"/>
      <c r="D95" s="9"/>
      <c r="E95" s="35"/>
      <c r="F95" s="35"/>
      <c r="G95" s="35"/>
      <c r="H95" s="97"/>
    </row>
    <row r="96" spans="1:11" ht="21" customHeight="1">
      <c r="A96" s="32" t="s">
        <v>104</v>
      </c>
      <c r="B96" s="9"/>
      <c r="C96" s="9"/>
      <c r="D96" s="9"/>
      <c r="E96" s="36">
        <f>E104+E108+E113+E118</f>
        <v>1444.1</v>
      </c>
      <c r="F96" s="36">
        <f>F104+F108+F113+F118</f>
        <v>289.10000000000002</v>
      </c>
      <c r="G96" s="36">
        <f>G104+G108+G113+G118</f>
        <v>289.10000000000002</v>
      </c>
      <c r="H96" s="97"/>
    </row>
    <row r="97" spans="1:12" ht="21" customHeight="1">
      <c r="A97" s="32" t="s">
        <v>105</v>
      </c>
      <c r="B97" s="9"/>
      <c r="C97" s="9"/>
      <c r="D97" s="9"/>
      <c r="E97" s="36">
        <f>E105+E109+E114+E119</f>
        <v>12318</v>
      </c>
      <c r="F97" s="36">
        <f>F105+F109+F114+F119</f>
        <v>1675.8000000000002</v>
      </c>
      <c r="G97" s="36">
        <f>G105+G109+G114+G119</f>
        <v>1675.8000000000002</v>
      </c>
      <c r="H97" s="97"/>
    </row>
    <row r="98" spans="1:12" ht="15.75">
      <c r="A98" s="43" t="s">
        <v>43</v>
      </c>
      <c r="B98" s="9" t="s">
        <v>41</v>
      </c>
      <c r="C98" s="9"/>
      <c r="D98" s="9"/>
      <c r="E98" s="35">
        <f>E100+E101</f>
        <v>13432.1</v>
      </c>
      <c r="F98" s="35">
        <f>F100+F101</f>
        <v>1964.9</v>
      </c>
      <c r="G98" s="35">
        <f>G100+G101</f>
        <v>1964.9</v>
      </c>
      <c r="H98" s="97"/>
    </row>
    <row r="99" spans="1:12" ht="21" customHeight="1">
      <c r="A99" s="32" t="s">
        <v>103</v>
      </c>
      <c r="B99" s="9"/>
      <c r="C99" s="9"/>
      <c r="D99" s="9"/>
      <c r="E99" s="35"/>
      <c r="F99" s="35"/>
      <c r="G99" s="35"/>
      <c r="H99" s="97"/>
    </row>
    <row r="100" spans="1:12" ht="21" customHeight="1">
      <c r="A100" s="32" t="s">
        <v>104</v>
      </c>
      <c r="B100" s="9"/>
      <c r="C100" s="9"/>
      <c r="D100" s="9"/>
      <c r="E100" s="36">
        <f>E104+E108</f>
        <v>1444.1</v>
      </c>
      <c r="F100" s="36">
        <f>F104+F108</f>
        <v>289.10000000000002</v>
      </c>
      <c r="G100" s="36">
        <f>G104+G108</f>
        <v>289.10000000000002</v>
      </c>
      <c r="H100" s="97"/>
    </row>
    <row r="101" spans="1:12" ht="21" customHeight="1">
      <c r="A101" s="32" t="s">
        <v>105</v>
      </c>
      <c r="B101" s="9"/>
      <c r="C101" s="9"/>
      <c r="D101" s="9"/>
      <c r="E101" s="36">
        <f>E105+E109</f>
        <v>11988</v>
      </c>
      <c r="F101" s="36">
        <f>F105+F109</f>
        <v>1675.8000000000002</v>
      </c>
      <c r="G101" s="36">
        <f>G105+G109</f>
        <v>1675.8000000000002</v>
      </c>
      <c r="H101" s="97"/>
    </row>
    <row r="102" spans="1:12" ht="21" customHeight="1">
      <c r="A102" s="14" t="s">
        <v>44</v>
      </c>
      <c r="B102" s="13" t="s">
        <v>42</v>
      </c>
      <c r="C102" s="68"/>
      <c r="D102" s="11"/>
      <c r="E102" s="56">
        <f>E104+E105</f>
        <v>10543.9</v>
      </c>
      <c r="F102" s="56">
        <f>F104+F105</f>
        <v>1386.7</v>
      </c>
      <c r="G102" s="56">
        <f>G104+G105</f>
        <v>1386.7</v>
      </c>
      <c r="H102" s="97"/>
    </row>
    <row r="103" spans="1:12" ht="54.75" customHeight="1">
      <c r="A103" s="32" t="s">
        <v>103</v>
      </c>
      <c r="B103" s="11" t="s">
        <v>42</v>
      </c>
      <c r="C103" s="11" t="s">
        <v>34</v>
      </c>
      <c r="D103" s="11"/>
      <c r="E103" s="64"/>
      <c r="F103" s="64"/>
      <c r="G103" s="64"/>
      <c r="H103" s="97"/>
    </row>
    <row r="104" spans="1:12" ht="21" customHeight="1">
      <c r="A104" s="32" t="s">
        <v>104</v>
      </c>
      <c r="B104" s="11" t="s">
        <v>42</v>
      </c>
      <c r="C104" s="11" t="s">
        <v>34</v>
      </c>
      <c r="D104" s="11" t="s">
        <v>7</v>
      </c>
      <c r="E104" s="64">
        <v>0</v>
      </c>
      <c r="F104" s="64"/>
      <c r="G104" s="64"/>
      <c r="H104" s="97"/>
    </row>
    <row r="105" spans="1:12" ht="21" customHeight="1">
      <c r="A105" s="32" t="s">
        <v>105</v>
      </c>
      <c r="B105" s="11" t="s">
        <v>42</v>
      </c>
      <c r="C105" s="11" t="s">
        <v>29</v>
      </c>
      <c r="D105" s="11"/>
      <c r="E105" s="64">
        <v>10543.9</v>
      </c>
      <c r="F105" s="64">
        <v>1386.7</v>
      </c>
      <c r="G105" s="64">
        <v>1386.7</v>
      </c>
      <c r="H105" s="97"/>
    </row>
    <row r="106" spans="1:12" ht="64.5" customHeight="1">
      <c r="A106" s="81" t="s">
        <v>37</v>
      </c>
      <c r="B106" s="11" t="s">
        <v>45</v>
      </c>
      <c r="C106" s="11"/>
      <c r="D106" s="11"/>
      <c r="E106" s="64">
        <f>E108+E109</f>
        <v>2888.2</v>
      </c>
      <c r="F106" s="64">
        <f>F108+F109</f>
        <v>578.20000000000005</v>
      </c>
      <c r="G106" s="64">
        <f>G108+G109</f>
        <v>578.20000000000005</v>
      </c>
      <c r="H106" s="97"/>
      <c r="K106" s="22"/>
      <c r="L106" s="22"/>
    </row>
    <row r="107" spans="1:12" ht="54" customHeight="1">
      <c r="A107" s="32" t="s">
        <v>103</v>
      </c>
      <c r="B107" s="11" t="s">
        <v>45</v>
      </c>
      <c r="C107" s="11" t="s">
        <v>34</v>
      </c>
      <c r="D107" s="11"/>
      <c r="E107" s="64"/>
      <c r="F107" s="64"/>
      <c r="G107" s="64"/>
      <c r="H107" s="97"/>
      <c r="K107" s="22"/>
      <c r="L107" s="22"/>
    </row>
    <row r="108" spans="1:12" ht="21" customHeight="1">
      <c r="A108" s="32" t="s">
        <v>104</v>
      </c>
      <c r="B108" s="11" t="s">
        <v>45</v>
      </c>
      <c r="C108" s="11" t="s">
        <v>34</v>
      </c>
      <c r="D108" s="11" t="s">
        <v>7</v>
      </c>
      <c r="E108" s="64">
        <v>1444.1</v>
      </c>
      <c r="F108" s="64">
        <v>289.10000000000002</v>
      </c>
      <c r="G108" s="64">
        <v>289.10000000000002</v>
      </c>
      <c r="H108" s="97"/>
      <c r="K108" s="22"/>
      <c r="L108" s="22"/>
    </row>
    <row r="109" spans="1:12" ht="21" customHeight="1">
      <c r="A109" s="32" t="s">
        <v>105</v>
      </c>
      <c r="B109" s="11" t="s">
        <v>45</v>
      </c>
      <c r="C109" s="11"/>
      <c r="D109" s="11"/>
      <c r="E109" s="65">
        <v>1444.1</v>
      </c>
      <c r="F109" s="65">
        <v>289.10000000000002</v>
      </c>
      <c r="G109" s="65">
        <v>289.10000000000002</v>
      </c>
      <c r="H109" s="97"/>
    </row>
    <row r="110" spans="1:12" ht="15.75">
      <c r="A110" s="44" t="s">
        <v>49</v>
      </c>
      <c r="B110" s="9" t="s">
        <v>47</v>
      </c>
      <c r="C110" s="9"/>
      <c r="D110" s="9"/>
      <c r="E110" s="35">
        <f>E111</f>
        <v>205</v>
      </c>
      <c r="F110" s="35">
        <f>F111</f>
        <v>0</v>
      </c>
      <c r="G110" s="35">
        <f>G111</f>
        <v>0</v>
      </c>
      <c r="H110" s="97"/>
    </row>
    <row r="111" spans="1:12" ht="25.5" customHeight="1">
      <c r="A111" s="17" t="s">
        <v>50</v>
      </c>
      <c r="B111" s="16" t="s">
        <v>48</v>
      </c>
      <c r="C111" s="9"/>
      <c r="D111" s="9"/>
      <c r="E111" s="65">
        <f>E113+E114</f>
        <v>205</v>
      </c>
      <c r="F111" s="65">
        <f>F113+F114</f>
        <v>0</v>
      </c>
      <c r="G111" s="65">
        <f>G113+G114</f>
        <v>0</v>
      </c>
      <c r="H111" s="97"/>
    </row>
    <row r="112" spans="1:12" ht="25.5" customHeight="1">
      <c r="A112" s="32" t="s">
        <v>103</v>
      </c>
      <c r="B112" s="16" t="s">
        <v>48</v>
      </c>
      <c r="C112" s="11" t="s">
        <v>29</v>
      </c>
      <c r="D112" s="11"/>
      <c r="E112" s="64"/>
      <c r="F112" s="64"/>
      <c r="G112" s="64"/>
      <c r="H112" s="97"/>
    </row>
    <row r="113" spans="1:16" ht="25.5" customHeight="1">
      <c r="A113" s="32" t="s">
        <v>104</v>
      </c>
      <c r="B113" s="16" t="s">
        <v>48</v>
      </c>
      <c r="C113" s="11"/>
      <c r="D113" s="11"/>
      <c r="E113" s="64"/>
      <c r="F113" s="64"/>
      <c r="G113" s="64"/>
      <c r="H113" s="97"/>
    </row>
    <row r="114" spans="1:16" ht="24" customHeight="1">
      <c r="A114" s="32" t="s">
        <v>105</v>
      </c>
      <c r="B114" s="16" t="s">
        <v>48</v>
      </c>
      <c r="C114" s="11" t="s">
        <v>29</v>
      </c>
      <c r="D114" s="11" t="s">
        <v>8</v>
      </c>
      <c r="E114" s="64">
        <v>205</v>
      </c>
      <c r="F114" s="64">
        <v>0</v>
      </c>
      <c r="G114" s="64">
        <v>0</v>
      </c>
      <c r="H114" s="97"/>
    </row>
    <row r="115" spans="1:16" ht="27" customHeight="1">
      <c r="A115" s="45" t="s">
        <v>53</v>
      </c>
      <c r="B115" s="9" t="s">
        <v>51</v>
      </c>
      <c r="C115" s="9"/>
      <c r="D115" s="9"/>
      <c r="E115" s="35">
        <f>E116</f>
        <v>125</v>
      </c>
      <c r="F115" s="35">
        <f>F116</f>
        <v>0</v>
      </c>
      <c r="G115" s="35">
        <f>G116</f>
        <v>0</v>
      </c>
      <c r="H115" s="97"/>
    </row>
    <row r="116" spans="1:16" ht="42.75" customHeight="1">
      <c r="A116" s="17" t="s">
        <v>54</v>
      </c>
      <c r="B116" s="13" t="s">
        <v>52</v>
      </c>
      <c r="C116" s="68"/>
      <c r="D116" s="11"/>
      <c r="E116" s="56">
        <f>E118+E119</f>
        <v>125</v>
      </c>
      <c r="F116" s="56">
        <f>F118+F119</f>
        <v>0</v>
      </c>
      <c r="G116" s="56">
        <f>G118+G119</f>
        <v>0</v>
      </c>
      <c r="H116" s="97"/>
    </row>
    <row r="117" spans="1:16" ht="21" customHeight="1">
      <c r="A117" s="32" t="s">
        <v>103</v>
      </c>
      <c r="B117" s="11"/>
      <c r="C117" s="11"/>
      <c r="D117" s="11"/>
      <c r="E117" s="64"/>
      <c r="F117" s="64"/>
      <c r="G117" s="64"/>
      <c r="H117" s="97"/>
    </row>
    <row r="118" spans="1:16" ht="24.75" customHeight="1">
      <c r="A118" s="32" t="s">
        <v>104</v>
      </c>
      <c r="B118" s="11" t="s">
        <v>52</v>
      </c>
      <c r="C118" s="11" t="s">
        <v>29</v>
      </c>
      <c r="D118" s="11" t="s">
        <v>9</v>
      </c>
      <c r="E118" s="64"/>
      <c r="F118" s="64"/>
      <c r="G118" s="64"/>
      <c r="H118" s="97"/>
    </row>
    <row r="119" spans="1:16" ht="18" customHeight="1">
      <c r="A119" s="32" t="s">
        <v>105</v>
      </c>
      <c r="B119" s="11" t="s">
        <v>46</v>
      </c>
      <c r="C119" s="11" t="s">
        <v>29</v>
      </c>
      <c r="D119" s="11"/>
      <c r="E119" s="64">
        <v>125</v>
      </c>
      <c r="F119" s="64">
        <v>0</v>
      </c>
      <c r="G119" s="64">
        <v>0</v>
      </c>
      <c r="H119" s="98"/>
    </row>
    <row r="120" spans="1:16" ht="45.75">
      <c r="A120" s="53" t="s">
        <v>18</v>
      </c>
      <c r="B120" s="108" t="s">
        <v>19</v>
      </c>
      <c r="C120" s="109"/>
      <c r="D120" s="109"/>
      <c r="E120" s="103">
        <f>E121</f>
        <v>10</v>
      </c>
      <c r="F120" s="103">
        <f>F121</f>
        <v>0</v>
      </c>
      <c r="G120" s="103">
        <f>G121</f>
        <v>0</v>
      </c>
      <c r="H120" s="99">
        <f>F120/12574.4</f>
        <v>0</v>
      </c>
    </row>
    <row r="121" spans="1:16" ht="30.75">
      <c r="A121" s="31" t="s">
        <v>66</v>
      </c>
      <c r="B121" s="10" t="s">
        <v>65</v>
      </c>
      <c r="C121" s="11"/>
      <c r="D121" s="11"/>
      <c r="E121" s="35">
        <f>E124+E125</f>
        <v>10</v>
      </c>
      <c r="F121" s="35">
        <f>F124+F125</f>
        <v>0</v>
      </c>
      <c r="G121" s="35">
        <f>G124+G125</f>
        <v>0</v>
      </c>
      <c r="H121" s="100"/>
    </row>
    <row r="122" spans="1:16" ht="15.75">
      <c r="A122" s="14" t="s">
        <v>67</v>
      </c>
      <c r="B122" s="10"/>
      <c r="C122" s="11"/>
      <c r="D122" s="11"/>
      <c r="E122" s="35">
        <f>E125</f>
        <v>10</v>
      </c>
      <c r="F122" s="35">
        <f>F125</f>
        <v>0</v>
      </c>
      <c r="G122" s="35">
        <f>G125</f>
        <v>0</v>
      </c>
      <c r="H122" s="100"/>
    </row>
    <row r="123" spans="1:16" ht="21" customHeight="1">
      <c r="A123" s="32" t="s">
        <v>103</v>
      </c>
      <c r="B123" s="10"/>
      <c r="C123" s="11"/>
      <c r="D123" s="11"/>
      <c r="E123" s="35"/>
      <c r="F123" s="35"/>
      <c r="G123" s="35"/>
      <c r="H123" s="100"/>
    </row>
    <row r="124" spans="1:16" ht="21" customHeight="1">
      <c r="A124" s="32" t="s">
        <v>104</v>
      </c>
      <c r="B124" s="10"/>
      <c r="C124" s="11"/>
      <c r="D124" s="11"/>
      <c r="E124" s="36"/>
      <c r="F124" s="36"/>
      <c r="G124" s="36"/>
      <c r="H124" s="100"/>
    </row>
    <row r="125" spans="1:16" ht="24" customHeight="1" thickBot="1">
      <c r="A125" s="71" t="s">
        <v>105</v>
      </c>
      <c r="B125" s="87"/>
      <c r="C125" s="88"/>
      <c r="D125" s="88"/>
      <c r="E125" s="73">
        <v>10</v>
      </c>
      <c r="F125" s="73">
        <v>0</v>
      </c>
      <c r="G125" s="73">
        <v>0</v>
      </c>
      <c r="H125" s="101"/>
    </row>
    <row r="126" spans="1:16" ht="18">
      <c r="A126" s="89" t="s">
        <v>101</v>
      </c>
      <c r="B126" s="90"/>
      <c r="C126" s="90"/>
      <c r="D126" s="90"/>
      <c r="E126" s="46">
        <f>E5+E11+E39+E44+E49+E55+E76+E81+E88+E94+E120</f>
        <v>44794</v>
      </c>
      <c r="F126" s="46">
        <f>F5+F11+F39+F44+F49+F55+F76+F81+F88+F94+F120</f>
        <v>5574.1</v>
      </c>
      <c r="G126" s="46">
        <f>G5+G11+G39+G44+G49+G55+G76+G81+G88+G94+G120</f>
        <v>5574.1</v>
      </c>
      <c r="H126" s="84"/>
    </row>
    <row r="127" spans="1:16" ht="18">
      <c r="A127" s="91" t="s">
        <v>103</v>
      </c>
      <c r="B127" s="83"/>
      <c r="C127" s="83"/>
      <c r="D127" s="83"/>
      <c r="E127" s="47"/>
      <c r="F127" s="47"/>
      <c r="G127" s="47"/>
      <c r="H127" s="85"/>
      <c r="P127" s="3"/>
    </row>
    <row r="128" spans="1:16" ht="18">
      <c r="A128" s="82" t="s">
        <v>117</v>
      </c>
      <c r="B128" s="83"/>
      <c r="C128" s="83"/>
      <c r="D128" s="83"/>
      <c r="E128" s="48">
        <f>E85</f>
        <v>2934.5</v>
      </c>
      <c r="F128" s="48">
        <f>F85</f>
        <v>880.4</v>
      </c>
      <c r="G128" s="48">
        <f>G85</f>
        <v>880.4</v>
      </c>
      <c r="H128" s="85"/>
      <c r="P128" s="75"/>
    </row>
    <row r="129" spans="1:10" ht="18">
      <c r="A129" s="94" t="s">
        <v>104</v>
      </c>
      <c r="B129" s="83"/>
      <c r="C129" s="83"/>
      <c r="D129" s="83"/>
      <c r="E129" s="48">
        <f>E9+E13+E53+E86+E92+E96</f>
        <v>21097.299999999996</v>
      </c>
      <c r="F129" s="48">
        <f>F9+F13+F53+F86+F92+F96</f>
        <v>2212.4</v>
      </c>
      <c r="G129" s="48">
        <f>G9+G13+G53+G86+G92+G96</f>
        <v>2212.4</v>
      </c>
      <c r="H129" s="85"/>
    </row>
    <row r="130" spans="1:10" ht="18.75" thickBot="1">
      <c r="A130" s="92" t="s">
        <v>105</v>
      </c>
      <c r="B130" s="93"/>
      <c r="C130" s="93"/>
      <c r="D130" s="93"/>
      <c r="E130" s="49">
        <f>E10+E14+E43+E48+E54+E57+E80+E87+E93+E97+E125</f>
        <v>20762.2</v>
      </c>
      <c r="F130" s="49">
        <f>F10+F14+F43+F48+F54+F57+F80+F87+F93+F97+F125</f>
        <v>2481.3000000000002</v>
      </c>
      <c r="G130" s="49">
        <f>G10+G14+G43+G48+G54+G57+G80+G87+G93+G97+G125</f>
        <v>2481.3000000000002</v>
      </c>
      <c r="H130" s="86"/>
    </row>
    <row r="132" spans="1:10">
      <c r="E132" s="50"/>
      <c r="F132" s="51"/>
      <c r="G132" s="28"/>
      <c r="H132" s="25"/>
      <c r="I132" s="26"/>
      <c r="J132" s="26"/>
    </row>
    <row r="133" spans="1:10">
      <c r="E133" s="51"/>
      <c r="F133" s="51"/>
      <c r="G133" s="28"/>
      <c r="H133" s="25"/>
      <c r="I133" s="26"/>
      <c r="J133" s="26"/>
    </row>
    <row r="134" spans="1:10">
      <c r="E134" s="50"/>
      <c r="F134" s="50"/>
      <c r="G134" s="28"/>
      <c r="H134" s="25"/>
      <c r="I134" s="26"/>
      <c r="J134" s="26"/>
    </row>
    <row r="135" spans="1:10">
      <c r="E135" s="50"/>
      <c r="F135" s="50"/>
      <c r="G135" s="110"/>
      <c r="H135" s="111"/>
      <c r="I135" s="112"/>
      <c r="J135" s="26"/>
    </row>
    <row r="136" spans="1:10">
      <c r="E136" s="50"/>
      <c r="F136" s="50"/>
      <c r="G136" s="110"/>
      <c r="H136" s="113"/>
      <c r="I136" s="113"/>
      <c r="J136" s="26"/>
    </row>
    <row r="137" spans="1:10">
      <c r="E137" s="50"/>
      <c r="F137" s="50"/>
      <c r="G137" s="110"/>
      <c r="H137" s="113"/>
      <c r="I137" s="113"/>
      <c r="J137" s="26"/>
    </row>
    <row r="138" spans="1:10">
      <c r="E138" s="50"/>
      <c r="F138" s="50"/>
      <c r="G138" s="110"/>
      <c r="H138" s="113"/>
      <c r="I138" s="113"/>
      <c r="J138" s="26"/>
    </row>
    <row r="139" spans="1:10">
      <c r="E139" s="50"/>
      <c r="F139" s="50"/>
      <c r="G139" s="110"/>
      <c r="H139" s="111"/>
      <c r="I139" s="112"/>
      <c r="J139" s="26"/>
    </row>
    <row r="140" spans="1:10">
      <c r="E140" s="50"/>
      <c r="F140" s="50"/>
      <c r="G140" s="28"/>
      <c r="H140" s="25"/>
      <c r="I140" s="26"/>
      <c r="J140" s="26"/>
    </row>
    <row r="141" spans="1:10">
      <c r="E141" s="50"/>
      <c r="F141" s="50"/>
      <c r="G141" s="28"/>
      <c r="H141" s="25"/>
      <c r="I141" s="26"/>
      <c r="J141" s="26"/>
    </row>
    <row r="142" spans="1:10">
      <c r="E142" s="50"/>
      <c r="F142" s="50"/>
      <c r="G142" s="28"/>
      <c r="H142" s="25"/>
      <c r="I142" s="26"/>
      <c r="J142" s="26"/>
    </row>
    <row r="143" spans="1:10">
      <c r="E143" s="50"/>
      <c r="F143" s="50"/>
      <c r="G143" s="28"/>
      <c r="H143" s="25"/>
      <c r="I143" s="26"/>
      <c r="J143" s="26"/>
    </row>
    <row r="144" spans="1:10">
      <c r="E144" s="50"/>
      <c r="F144" s="50"/>
      <c r="G144" s="28"/>
      <c r="H144" s="25"/>
      <c r="I144" s="26"/>
      <c r="J144" s="26"/>
    </row>
    <row r="145" spans="5:10">
      <c r="E145" s="50"/>
      <c r="F145" s="50"/>
      <c r="G145" s="28"/>
      <c r="H145" s="25"/>
      <c r="I145" s="26"/>
      <c r="J145" s="26"/>
    </row>
  </sheetData>
  <autoFilter ref="A4:F130">
    <filterColumn colId="1"/>
    <filterColumn colId="2"/>
  </autoFilter>
  <mergeCells count="12">
    <mergeCell ref="H94:H119"/>
    <mergeCell ref="H120:H125"/>
    <mergeCell ref="A1:H1"/>
    <mergeCell ref="H49:H54"/>
    <mergeCell ref="H55:H75"/>
    <mergeCell ref="H76:H80"/>
    <mergeCell ref="H81:H87"/>
    <mergeCell ref="H88:H93"/>
    <mergeCell ref="H5:H10"/>
    <mergeCell ref="H11:H38"/>
    <mergeCell ref="H39:H43"/>
    <mergeCell ref="H44:H48"/>
  </mergeCells>
  <printOptions horizontalCentered="1"/>
  <pageMargins left="0.39370078740157483" right="0.39370078740157483" top="0.59055118110236227" bottom="0.59055118110236227" header="0.51181102362204722" footer="0.31496062992125984"/>
  <pageSetup paperSize="9" scale="57" fitToHeight="5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МП в 1 кв. 2023</vt:lpstr>
      <vt:lpstr>'Исполнение МП в 1 кв. 2023'!Заголовки_для_печати</vt:lpstr>
      <vt:lpstr>'Исполнение МП в 1 кв.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2018-12-20T14:02:38Z</cp:lastPrinted>
  <dcterms:created xsi:type="dcterms:W3CDTF">2008-08-26T08:49:12Z</dcterms:created>
  <dcterms:modified xsi:type="dcterms:W3CDTF">2023-08-18T13:59:19Z</dcterms:modified>
</cp:coreProperties>
</file>