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<sst xmlns="http://schemas.openxmlformats.org/spreadsheetml/2006/main" count="161" uniqueCount="84">
  <si>
    <t>МП</t>
  </si>
  <si>
    <t>1</t>
  </si>
  <si>
    <t>2</t>
  </si>
  <si>
    <t>кв.м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</si>
  <si>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</si>
  <si>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</si>
  <si>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</si>
  <si>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</si>
  <si>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</si>
  <si>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</si>
  <si>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</si>
  <si>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</si>
  <si>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</si>
  <si>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</si>
  <si>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</si>
  <si>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</si>
  <si>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</si>
  <si>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</si>
  <si>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</si>
  <si>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</si>
  <si>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</si>
  <si>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</si>
  <si>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</si>
  <si>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</si>
  <si>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</si>
  <si>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</si>
  <si>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</si>
  <si>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</si>
  <si>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</si>
  <si>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</si>
  <si>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</si>
  <si>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</si>
  <si>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</si>
  <si>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</si>
  <si>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</si>
  <si>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</si>
  <si>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</si>
  <si>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</si>
  <si>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</si>
  <si>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</si>
  <si>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</si>
  <si>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</si>
  <si>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</si>
  <si>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</si>
  <si>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2.2.3</t>
  </si>
  <si>
    <t>2.2.4</t>
  </si>
  <si>
    <t>3.1.1</t>
  </si>
  <si>
    <t>3.1.2</t>
  </si>
  <si>
    <t>3.2.1</t>
  </si>
  <si>
    <t>3.2.2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</si>
  <si>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</si>
  <si>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</si>
  <si>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</si>
  <si>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</si>
  <si>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</si>
  <si>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</si>
  <si>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</si>
  <si>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</si>
  <si>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</si>
  <si>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</si>
  <si>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</si>
  <si>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Ввод мощностей в 2015 году</t>
  </si>
  <si>
    <t xml:space="preserve">б)   Ремонт, всего: </t>
  </si>
  <si>
    <t xml:space="preserve">а)  Капитальный ремонт, всего: </t>
  </si>
  <si>
    <t>Плановое значение показателей по Соглашению                                   (гр.13-18 Прилож. № 1)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</si>
  <si>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</si>
  <si>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</si>
  <si>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</si>
  <si>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</si>
  <si>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</si>
  <si>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</si>
  <si>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а)   Ремонт,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</si>
  <si>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</si>
  <si>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>Ремонт дорожного покрытия в п.Назия по ул. Кирова от Школьного пр. до дороги на д. Жихарево</t>
  </si>
  <si>
    <t>Ремонт дорожного покрытия в п.Назия по Школьному пр. от ул. Строителей до ул. Кирова</t>
  </si>
  <si>
    <t>Ремонт дворовой территории по адресу: Лен. Обл., Кировский р-он, п. Назия, Комсомольский проспект д. 5</t>
  </si>
  <si>
    <t>Ремонт дворовой территории по адресу: Лен. Обл., Кировский р-он, п. Назия, Комсомольский проспект д. 7</t>
  </si>
  <si>
    <t>Ремонт проезда к дворовой территории по адресу: Лен. Обл., Кировский р-он, п. Назия, Комсомольский проспект д. 5</t>
  </si>
  <si>
    <t>x</t>
  </si>
  <si>
    <t>х</t>
  </si>
  <si>
    <t>Исп.: Печатникова Е.А., (81362) 61-118</t>
  </si>
  <si>
    <t>Главный специалист-главный бухгалтер   ______________  /О.В. Гладких/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</si>
  <si>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2016 года</t>
  </si>
  <si>
    <t xml:space="preserve">Заместитель главы администрации  ____________ / С.П. Басков/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</si>
</sst>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5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i/>
      <sz val="9"/>
      <name val="Times New Roman Cyr"/>
      <family val="1"/>
    </font>
    <font>
      <b/>
      <sz val="9"/>
      <name val="Times New Roman"/>
      <family val="1"/>
    </font>
    <font>
      <sz val="8"/>
      <color indexed="8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Times New Roman Cyr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6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2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24" borderId="0" xfId="0" applyNumberFormat="1" applyFont="1" applyFill="1" applyAlignment="1">
      <alignment horizontal="center" vertical="center" wrapText="1"/>
    </xf>
    <xf numFmtId="180" fontId="16" fillId="24" borderId="10" xfId="0" applyNumberFormat="1" applyFont="1" applyFill="1" applyBorder="1" applyAlignment="1">
      <alignment horizontal="center" vertical="center" wrapText="1"/>
    </xf>
    <xf numFmtId="186" fontId="16" fillId="24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180" fontId="18" fillId="2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2" xfId="53" applyNumberFormat="1" applyFont="1" applyFill="1" applyBorder="1" applyAlignment="1">
      <alignment horizontal="center" vertical="center" wrapText="1"/>
      <protection/>
    </xf>
    <xf numFmtId="0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10" xfId="53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181" fontId="28" fillId="24" borderId="10" xfId="0" applyNumberFormat="1" applyFont="1" applyFill="1" applyBorder="1" applyAlignment="1">
      <alignment vertical="center" textRotation="90" wrapText="1"/>
    </xf>
    <xf numFmtId="181" fontId="13" fillId="24" borderId="10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justify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87" fontId="18" fillId="0" borderId="10" xfId="58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7" fontId="16" fillId="0" borderId="13" xfId="58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81" fontId="2" fillId="24" borderId="11" xfId="0" applyNumberFormat="1" applyFont="1" applyFill="1" applyBorder="1" applyAlignment="1">
      <alignment horizontal="center" vertical="center" wrapText="1"/>
    </xf>
    <xf numFmtId="180" fontId="2" fillId="24" borderId="11" xfId="0" applyNumberFormat="1" applyFont="1" applyFill="1" applyBorder="1" applyAlignment="1">
      <alignment horizontal="center" vertical="center" wrapText="1"/>
    </xf>
    <xf numFmtId="187" fontId="16" fillId="0" borderId="14" xfId="58" applyNumberFormat="1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186" fontId="16" fillId="24" borderId="14" xfId="0" applyNumberFormat="1" applyFont="1" applyFill="1" applyBorder="1" applyAlignment="1">
      <alignment horizontal="center" vertical="center" wrapText="1"/>
    </xf>
    <xf numFmtId="180" fontId="16" fillId="24" borderId="14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8" fillId="24" borderId="15" xfId="0" applyNumberFormat="1" applyFont="1" applyFill="1" applyBorder="1" applyAlignment="1">
      <alignment horizontal="center" vertical="center" wrapText="1"/>
    </xf>
    <xf numFmtId="180" fontId="18" fillId="24" borderId="15" xfId="0" applyNumberFormat="1" applyFont="1" applyFill="1" applyBorder="1" applyAlignment="1">
      <alignment horizontal="center" vertical="center" wrapText="1"/>
    </xf>
    <xf numFmtId="187" fontId="16" fillId="0" borderId="17" xfId="58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4" fontId="16" fillId="24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4" fillId="0" borderId="12" xfId="53" applyNumberFormat="1" applyFont="1" applyFill="1" applyBorder="1" applyAlignment="1">
      <alignment horizontal="center" vertical="center" wrapText="1"/>
      <protection/>
    </xf>
    <xf numFmtId="4" fontId="2" fillId="24" borderId="14" xfId="0" applyNumberFormat="1" applyFont="1" applyFill="1" applyBorder="1" applyAlignment="1">
      <alignment horizontal="center" vertical="center" wrapText="1"/>
    </xf>
    <xf numFmtId="4" fontId="16" fillId="0" borderId="14" xfId="58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16" fillId="0" borderId="15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8" fillId="0" borderId="10" xfId="58" applyNumberFormat="1" applyFont="1" applyFill="1" applyBorder="1" applyAlignment="1">
      <alignment horizontal="center" vertical="center" wrapText="1"/>
    </xf>
    <xf numFmtId="4" fontId="16" fillId="0" borderId="10" xfId="58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0" borderId="11" xfId="58" applyNumberFormat="1" applyFont="1" applyFill="1" applyBorder="1" applyAlignment="1">
      <alignment horizontal="center" vertical="center" wrapText="1"/>
    </xf>
    <xf numFmtId="4" fontId="16" fillId="24" borderId="14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31" fillId="0" borderId="10" xfId="58" applyNumberFormat="1" applyFont="1" applyFill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16" fillId="0" borderId="12" xfId="58" applyNumberFormat="1" applyFont="1" applyFill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4" fontId="7" fillId="24" borderId="11" xfId="0" applyNumberFormat="1" applyFont="1" applyFill="1" applyBorder="1" applyAlignment="1">
      <alignment horizontal="center" vertical="center" wrapText="1"/>
    </xf>
    <xf numFmtId="4" fontId="18" fillId="0" borderId="10" xfId="58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6" fillId="24" borderId="18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188" fontId="12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4" fontId="34" fillId="0" borderId="24" xfId="53" applyNumberFormat="1" applyFont="1" applyFill="1" applyBorder="1" applyAlignment="1">
      <alignment horizontal="center" vertical="center" wrapText="1"/>
      <protection/>
    </xf>
    <xf numFmtId="4" fontId="34" fillId="0" borderId="12" xfId="53" applyNumberFormat="1" applyFont="1" applyFill="1" applyBorder="1" applyAlignment="1">
      <alignment horizontal="center" vertical="center" wrapText="1"/>
      <protection/>
    </xf>
    <xf numFmtId="4" fontId="18" fillId="0" borderId="16" xfId="58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52" fillId="24" borderId="22" xfId="0" applyNumberFormat="1" applyFont="1" applyFill="1" applyBorder="1" applyAlignment="1">
      <alignment horizontal="center" vertical="center" wrapText="1"/>
    </xf>
    <xf numFmtId="4" fontId="18" fillId="24" borderId="26" xfId="0" applyNumberFormat="1" applyFont="1" applyFill="1" applyBorder="1" applyAlignment="1">
      <alignment horizontal="center" vertical="center" wrapText="1"/>
    </xf>
    <xf numFmtId="0" fontId="20" fillId="0" borderId="16" xfId="53" applyNumberFormat="1" applyFont="1" applyFill="1" applyBorder="1" applyAlignment="1">
      <alignment horizontal="center" vertical="center" wrapText="1"/>
      <protection/>
    </xf>
    <xf numFmtId="4" fontId="18" fillId="24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4" fontId="32" fillId="0" borderId="24" xfId="53" applyNumberFormat="1" applyFont="1" applyFill="1" applyBorder="1" applyAlignment="1">
      <alignment horizontal="center" vertical="center" wrapText="1"/>
      <protection/>
    </xf>
    <xf numFmtId="2" fontId="26" fillId="0" borderId="12" xfId="0" applyNumberFormat="1" applyFont="1" applyFill="1" applyBorder="1" applyAlignment="1">
      <alignment horizontal="left" vertical="center" wrapText="1"/>
    </xf>
    <xf numFmtId="180" fontId="18" fillId="0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0" fontId="18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0" fontId="18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86" fontId="16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86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186" fontId="16" fillId="0" borderId="14" xfId="0" applyNumberFormat="1" applyFont="1" applyFill="1" applyBorder="1" applyAlignment="1">
      <alignment horizontal="center" vertical="center" wrapText="1"/>
    </xf>
    <xf numFmtId="180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2" fontId="30" fillId="0" borderId="16" xfId="0" applyNumberFormat="1" applyFont="1" applyFill="1" applyBorder="1" applyAlignment="1">
      <alignment horizontal="left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2" fontId="32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180" fontId="32" fillId="0" borderId="16" xfId="0" applyNumberFormat="1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188" fontId="18" fillId="0" borderId="16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88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88" fontId="16" fillId="0" borderId="10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justify" vertical="top" wrapText="1"/>
    </xf>
    <xf numFmtId="4" fontId="18" fillId="0" borderId="19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left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top" wrapText="1"/>
    </xf>
    <xf numFmtId="2" fontId="14" fillId="0" borderId="15" xfId="0" applyNumberFormat="1" applyFont="1" applyFill="1" applyBorder="1" applyAlignment="1">
      <alignment vertical="center" wrapText="1"/>
    </xf>
    <xf numFmtId="186" fontId="16" fillId="0" borderId="27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14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182" fontId="14" fillId="0" borderId="0" xfId="0" applyNumberFormat="1" applyFont="1" applyFill="1" applyAlignment="1">
      <alignment horizontal="center" vertical="center" wrapText="1"/>
    </xf>
    <xf numFmtId="188" fontId="18" fillId="0" borderId="16" xfId="0" applyNumberFormat="1" applyFont="1" applyFill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0" fillId="0" borderId="12" xfId="53" applyNumberFormat="1" applyFont="1" applyFill="1" applyBorder="1" applyAlignment="1">
      <alignment horizontal="center" vertical="center" wrapText="1"/>
      <protection/>
    </xf>
    <xf numFmtId="0" fontId="20" fillId="0" borderId="24" xfId="53" applyNumberFormat="1" applyFont="1" applyFill="1" applyBorder="1" applyAlignment="1">
      <alignment horizontal="center" vertical="center" wrapText="1"/>
      <protection/>
    </xf>
    <xf numFmtId="0" fontId="20" fillId="0" borderId="11" xfId="53" applyNumberFormat="1" applyFont="1" applyFill="1" applyBorder="1" applyAlignment="1">
      <alignment horizontal="center" vertical="center" wrapText="1"/>
      <protection/>
    </xf>
    <xf numFmtId="0" fontId="20" fillId="0" borderId="25" xfId="53" applyNumberFormat="1" applyFont="1" applyFill="1" applyBorder="1" applyAlignment="1">
      <alignment horizontal="center" vertical="center" wrapText="1"/>
      <protection/>
    </xf>
    <xf numFmtId="0" fontId="20" fillId="0" borderId="28" xfId="53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20" fillId="0" borderId="19" xfId="53" applyNumberFormat="1" applyFont="1" applyFill="1" applyBorder="1" applyAlignment="1">
      <alignment horizontal="center" vertical="center" wrapText="1"/>
      <protection/>
    </xf>
    <xf numFmtId="0" fontId="20" fillId="0" borderId="26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 vertical="center" wrapText="1"/>
    </xf>
    <xf numFmtId="180" fontId="13" fillId="0" borderId="0" xfId="0" applyNumberFormat="1" applyFont="1" applyAlignment="1">
      <alignment horizontal="center" vertical="center" wrapText="1"/>
    </xf>
    <xf numFmtId="0" fontId="20" fillId="0" borderId="18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97"/>
  <sheetViews>
    <sheetView tabSelected="1" zoomScalePageLayoutView="0" workbookViewId="0" topLeftCell="A2">
      <selection activeCell="M21" sqref="M21"/>
    </sheetView>
  </sheetViews>
  <sheetFormatPr defaultColWidth="9.00390625" defaultRowHeight="12.75"/>
  <cols>
    <col min="1" max="1" width="4.125" style="0" customWidth="1"/>
    <col min="2" max="2" width="51.625" style="0" customWidth="1"/>
    <col min="3" max="3" width="6.00390625" style="0" customWidth="1"/>
    <col min="4" max="4" width="10.875" style="0" customWidth="1"/>
    <col min="5" max="5" width="4.625" style="0" customWidth="1"/>
    <col min="6" max="6" width="11.625" style="0" customWidth="1"/>
    <col min="7" max="7" width="11.00390625" style="0" customWidth="1"/>
    <col min="8" max="8" width="11.125" style="0" customWidth="1"/>
    <col min="9" max="9" width="4.375" style="0" customWidth="1"/>
    <col min="10" max="10" width="7.75390625" style="0" customWidth="1"/>
    <col min="11" max="11" width="4.625" style="0" customWidth="1"/>
    <col min="12" max="12" width="10.75390625" style="0" customWidth="1"/>
    <col min="13" max="13" width="11.375" style="0" customWidth="1"/>
    <col min="14" max="14" width="11.625" style="0" customWidth="1"/>
    <col min="15" max="15" width="11.00390625" style="0" customWidth="1"/>
    <col min="16" max="16" width="10.00390625" style="0" customWidth="1"/>
    <col min="17" max="17" width="11.125" style="0" customWidth="1"/>
    <col min="18" max="18" width="12.125" style="0" customWidth="1"/>
    <col min="19" max="19" width="10.25390625" style="0" customWidth="1"/>
    <col min="20" max="20" width="11.125" style="0" customWidth="1"/>
    <col min="21" max="21" width="12.625" style="0" customWidth="1"/>
  </cols>
  <sheetData>
    <row r="1" spans="2:21" ht="29.25" customHeight="1" hidden="1">
      <c r="B1" s="33"/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4"/>
      <c r="O1" s="271" t="s">
        <v>39</v>
      </c>
      <c r="P1" s="271"/>
      <c r="Q1" s="271"/>
      <c r="R1" s="271"/>
      <c r="S1" s="271"/>
      <c r="T1" s="271"/>
      <c r="U1" s="271"/>
    </row>
    <row r="2" spans="2:21" ht="45" customHeight="1">
      <c r="B2" s="33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4"/>
      <c r="O2" s="271"/>
      <c r="P2" s="271"/>
      <c r="Q2" s="271"/>
      <c r="R2" s="271"/>
      <c r="S2" s="271"/>
      <c r="T2" s="271"/>
      <c r="U2" s="271"/>
    </row>
    <row r="3" spans="2:21" ht="12.75" customHeight="1">
      <c r="B3" s="261" t="s">
        <v>82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</row>
    <row r="4" spans="2:21" ht="29.25" customHeight="1"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1:21" ht="21.75" customHeight="1">
      <c r="A5" s="262" t="s">
        <v>24</v>
      </c>
      <c r="B5" s="262" t="s">
        <v>25</v>
      </c>
      <c r="C5" s="272" t="s">
        <v>64</v>
      </c>
      <c r="D5" s="268"/>
      <c r="E5" s="268"/>
      <c r="F5" s="268"/>
      <c r="G5" s="268"/>
      <c r="H5" s="269"/>
      <c r="I5" s="272" t="s">
        <v>26</v>
      </c>
      <c r="J5" s="268"/>
      <c r="K5" s="268"/>
      <c r="L5" s="268"/>
      <c r="M5" s="268"/>
      <c r="N5" s="269"/>
      <c r="O5" s="272" t="s">
        <v>33</v>
      </c>
      <c r="P5" s="268"/>
      <c r="Q5" s="269"/>
      <c r="R5" s="272" t="s">
        <v>27</v>
      </c>
      <c r="S5" s="268"/>
      <c r="T5" s="269"/>
      <c r="U5" s="262" t="s">
        <v>28</v>
      </c>
    </row>
    <row r="6" spans="1:21" ht="42" customHeight="1">
      <c r="A6" s="263"/>
      <c r="B6" s="263"/>
      <c r="C6" s="265" t="s">
        <v>61</v>
      </c>
      <c r="D6" s="266"/>
      <c r="E6" s="267"/>
      <c r="F6" s="262" t="s">
        <v>29</v>
      </c>
      <c r="G6" s="268" t="s">
        <v>38</v>
      </c>
      <c r="H6" s="269"/>
      <c r="I6" s="265" t="s">
        <v>30</v>
      </c>
      <c r="J6" s="266"/>
      <c r="K6" s="267"/>
      <c r="L6" s="262" t="s">
        <v>29</v>
      </c>
      <c r="M6" s="268" t="s">
        <v>38</v>
      </c>
      <c r="N6" s="269"/>
      <c r="O6" s="262" t="s">
        <v>29</v>
      </c>
      <c r="P6" s="268" t="s">
        <v>38</v>
      </c>
      <c r="Q6" s="269"/>
      <c r="R6" s="262" t="s">
        <v>29</v>
      </c>
      <c r="S6" s="268" t="s">
        <v>38</v>
      </c>
      <c r="T6" s="269"/>
      <c r="U6" s="263"/>
    </row>
    <row r="7" spans="1:21" ht="48" customHeight="1">
      <c r="A7" s="264"/>
      <c r="B7" s="264"/>
      <c r="C7" s="29" t="s">
        <v>34</v>
      </c>
      <c r="D7" s="30" t="s">
        <v>3</v>
      </c>
      <c r="E7" s="30" t="s">
        <v>31</v>
      </c>
      <c r="F7" s="264"/>
      <c r="G7" s="27" t="s">
        <v>36</v>
      </c>
      <c r="H7" s="27" t="s">
        <v>37</v>
      </c>
      <c r="I7" s="29" t="s">
        <v>34</v>
      </c>
      <c r="J7" s="30" t="s">
        <v>3</v>
      </c>
      <c r="K7" s="30" t="s">
        <v>31</v>
      </c>
      <c r="L7" s="264"/>
      <c r="M7" s="27" t="s">
        <v>36</v>
      </c>
      <c r="N7" s="27" t="s">
        <v>37</v>
      </c>
      <c r="O7" s="264"/>
      <c r="P7" s="27" t="s">
        <v>36</v>
      </c>
      <c r="Q7" s="27" t="s">
        <v>37</v>
      </c>
      <c r="R7" s="264"/>
      <c r="S7" s="27" t="s">
        <v>36</v>
      </c>
      <c r="T7" s="27" t="s">
        <v>37</v>
      </c>
      <c r="U7" s="264"/>
    </row>
    <row r="8" spans="1:21" ht="15.7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>
        <v>7</v>
      </c>
      <c r="H8" s="27">
        <v>8</v>
      </c>
      <c r="I8" s="26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6">
        <v>15</v>
      </c>
      <c r="P8" s="27">
        <v>16</v>
      </c>
      <c r="Q8" s="27">
        <v>17</v>
      </c>
      <c r="R8" s="26">
        <v>18</v>
      </c>
      <c r="S8" s="27">
        <v>19</v>
      </c>
      <c r="T8" s="27">
        <v>20</v>
      </c>
      <c r="U8" s="26">
        <v>21</v>
      </c>
    </row>
    <row r="9" spans="1:21" ht="17.25" customHeight="1">
      <c r="A9" s="28"/>
      <c r="B9" s="126" t="s">
        <v>20</v>
      </c>
      <c r="C9" s="25" t="s">
        <v>32</v>
      </c>
      <c r="D9" s="25" t="s">
        <v>32</v>
      </c>
      <c r="E9" s="25" t="s">
        <v>32</v>
      </c>
      <c r="F9" s="127">
        <f>F21+F41</f>
        <v>7926119.52</v>
      </c>
      <c r="G9" s="127">
        <f>G21+G41</f>
        <v>3645800</v>
      </c>
      <c r="H9" s="127">
        <f>H21+H41</f>
        <v>4280319.52</v>
      </c>
      <c r="I9" s="107" t="s">
        <v>32</v>
      </c>
      <c r="J9" s="25" t="s">
        <v>32</v>
      </c>
      <c r="K9" s="25" t="s">
        <v>32</v>
      </c>
      <c r="L9" s="127">
        <f>L21+L41</f>
        <v>7926119.52</v>
      </c>
      <c r="M9" s="127">
        <f>M21+M41</f>
        <v>3645800</v>
      </c>
      <c r="N9" s="127">
        <f>N21+N41</f>
        <v>4280319.52</v>
      </c>
      <c r="O9" s="125">
        <f>P9+Q9</f>
        <v>7926119.52</v>
      </c>
      <c r="P9" s="123">
        <f>P21+P41</f>
        <v>3645800</v>
      </c>
      <c r="Q9" s="123">
        <f>Q21+Q41</f>
        <v>4280319.52</v>
      </c>
      <c r="R9" s="111">
        <f>S9+T9</f>
        <v>0</v>
      </c>
      <c r="S9" s="112">
        <f>S21+S41</f>
        <v>0</v>
      </c>
      <c r="T9" s="112">
        <f>T21+T41</f>
        <v>0</v>
      </c>
      <c r="U9" s="262" t="s">
        <v>79</v>
      </c>
    </row>
    <row r="10" spans="1:220" s="2" customFormat="1" ht="11.25" customHeight="1" thickBot="1">
      <c r="A10" s="50"/>
      <c r="B10" s="59" t="s">
        <v>35</v>
      </c>
      <c r="C10" s="128"/>
      <c r="D10" s="129"/>
      <c r="E10" s="129"/>
      <c r="F10" s="130"/>
      <c r="G10" s="130"/>
      <c r="H10" s="130"/>
      <c r="I10" s="131"/>
      <c r="J10" s="130"/>
      <c r="K10" s="130"/>
      <c r="L10" s="132"/>
      <c r="M10" s="132"/>
      <c r="N10" s="132"/>
      <c r="O10" s="78"/>
      <c r="P10" s="78"/>
      <c r="Q10" s="78"/>
      <c r="R10" s="78"/>
      <c r="S10" s="79"/>
      <c r="T10" s="79"/>
      <c r="U10" s="26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2" customFormat="1" ht="99" customHeight="1" hidden="1" thickBot="1" thickTop="1">
      <c r="A11" s="49" t="s">
        <v>1</v>
      </c>
      <c r="B11" s="133" t="s">
        <v>43</v>
      </c>
      <c r="C11" s="134"/>
      <c r="D11" s="135"/>
      <c r="E11" s="135"/>
      <c r="F11" s="136"/>
      <c r="G11" s="136"/>
      <c r="H11" s="136"/>
      <c r="I11" s="137"/>
      <c r="J11" s="136"/>
      <c r="K11" s="136"/>
      <c r="L11" s="138"/>
      <c r="M11" s="138"/>
      <c r="N11" s="138"/>
      <c r="O11" s="80"/>
      <c r="P11" s="80"/>
      <c r="Q11" s="80"/>
      <c r="R11" s="80"/>
      <c r="S11" s="81"/>
      <c r="T11" s="81"/>
      <c r="U11" s="26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1:220" s="2" customFormat="1" ht="9" customHeight="1" hidden="1" thickTop="1">
      <c r="A12" s="41"/>
      <c r="B12" s="139" t="s">
        <v>18</v>
      </c>
      <c r="C12" s="140"/>
      <c r="D12" s="141"/>
      <c r="E12" s="141"/>
      <c r="F12" s="142"/>
      <c r="G12" s="142"/>
      <c r="H12" s="142"/>
      <c r="I12" s="143"/>
      <c r="J12" s="142"/>
      <c r="K12" s="142"/>
      <c r="L12" s="144"/>
      <c r="M12" s="144"/>
      <c r="N12" s="144"/>
      <c r="O12" s="71"/>
      <c r="P12" s="71"/>
      <c r="Q12" s="71"/>
      <c r="R12" s="71"/>
      <c r="S12" s="82"/>
      <c r="T12" s="82"/>
      <c r="U12" s="26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s="2" customFormat="1" ht="51.75" customHeight="1" hidden="1">
      <c r="A13" s="34" t="s">
        <v>4</v>
      </c>
      <c r="B13" s="145" t="s">
        <v>41</v>
      </c>
      <c r="C13" s="146"/>
      <c r="D13" s="147"/>
      <c r="E13" s="8"/>
      <c r="F13" s="148"/>
      <c r="G13" s="148"/>
      <c r="H13" s="149"/>
      <c r="I13" s="150"/>
      <c r="J13" s="148"/>
      <c r="K13" s="148"/>
      <c r="L13" s="103"/>
      <c r="M13" s="151"/>
      <c r="N13" s="151"/>
      <c r="O13" s="70"/>
      <c r="P13" s="70"/>
      <c r="Q13" s="70"/>
      <c r="R13" s="70"/>
      <c r="S13" s="83"/>
      <c r="T13" s="83"/>
      <c r="U13" s="26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2" customFormat="1" ht="12.75" customHeight="1" hidden="1">
      <c r="A14" s="10"/>
      <c r="B14" s="152" t="s">
        <v>19</v>
      </c>
      <c r="C14" s="146"/>
      <c r="D14" s="153"/>
      <c r="E14" s="153"/>
      <c r="F14" s="154"/>
      <c r="G14" s="154"/>
      <c r="H14" s="154"/>
      <c r="I14" s="150"/>
      <c r="J14" s="154"/>
      <c r="K14" s="154"/>
      <c r="L14" s="155"/>
      <c r="M14" s="155"/>
      <c r="N14" s="155"/>
      <c r="O14" s="72"/>
      <c r="P14" s="72"/>
      <c r="Q14" s="72"/>
      <c r="R14" s="72"/>
      <c r="S14" s="84"/>
      <c r="T14" s="84"/>
      <c r="U14" s="26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s="2" customFormat="1" ht="11.25" customHeight="1" hidden="1">
      <c r="A15" s="22" t="s">
        <v>5</v>
      </c>
      <c r="B15" s="145"/>
      <c r="C15" s="146"/>
      <c r="D15" s="156"/>
      <c r="E15" s="8"/>
      <c r="F15" s="157"/>
      <c r="G15" s="157"/>
      <c r="H15" s="158"/>
      <c r="I15" s="159"/>
      <c r="J15" s="157"/>
      <c r="K15" s="157"/>
      <c r="L15" s="114"/>
      <c r="M15" s="105"/>
      <c r="N15" s="105"/>
      <c r="O15" s="68"/>
      <c r="P15" s="68"/>
      <c r="Q15" s="68"/>
      <c r="R15" s="68"/>
      <c r="S15" s="84"/>
      <c r="T15" s="84"/>
      <c r="U15" s="26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s="2" customFormat="1" ht="10.5" customHeight="1" hidden="1">
      <c r="A16" s="22" t="s">
        <v>6</v>
      </c>
      <c r="B16" s="8"/>
      <c r="C16" s="146"/>
      <c r="D16" s="156"/>
      <c r="E16" s="8"/>
      <c r="F16" s="157"/>
      <c r="G16" s="157"/>
      <c r="H16" s="158"/>
      <c r="I16" s="159"/>
      <c r="J16" s="157"/>
      <c r="K16" s="157"/>
      <c r="L16" s="114"/>
      <c r="M16" s="105"/>
      <c r="N16" s="105"/>
      <c r="O16" s="68"/>
      <c r="P16" s="68"/>
      <c r="Q16" s="68"/>
      <c r="R16" s="68"/>
      <c r="S16" s="84"/>
      <c r="T16" s="84"/>
      <c r="U16" s="26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s="2" customFormat="1" ht="95.25" customHeight="1" hidden="1">
      <c r="A17" s="38" t="s">
        <v>9</v>
      </c>
      <c r="B17" s="139" t="s">
        <v>42</v>
      </c>
      <c r="C17" s="160"/>
      <c r="D17" s="161"/>
      <c r="E17" s="39"/>
      <c r="F17" s="162"/>
      <c r="G17" s="162"/>
      <c r="H17" s="163"/>
      <c r="I17" s="143"/>
      <c r="J17" s="162"/>
      <c r="K17" s="162"/>
      <c r="L17" s="164"/>
      <c r="M17" s="165"/>
      <c r="N17" s="165"/>
      <c r="O17" s="85"/>
      <c r="P17" s="85"/>
      <c r="Q17" s="85"/>
      <c r="R17" s="85"/>
      <c r="S17" s="86"/>
      <c r="T17" s="86"/>
      <c r="U17" s="26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s="2" customFormat="1" ht="12.75" customHeight="1" hidden="1">
      <c r="A18" s="10"/>
      <c r="B18" s="152" t="s">
        <v>19</v>
      </c>
      <c r="C18" s="146"/>
      <c r="D18" s="153"/>
      <c r="E18" s="153"/>
      <c r="F18" s="154"/>
      <c r="G18" s="154"/>
      <c r="H18" s="154"/>
      <c r="I18" s="150"/>
      <c r="J18" s="154"/>
      <c r="K18" s="154"/>
      <c r="L18" s="155"/>
      <c r="M18" s="155"/>
      <c r="N18" s="155"/>
      <c r="O18" s="72"/>
      <c r="P18" s="72"/>
      <c r="Q18" s="72"/>
      <c r="R18" s="72"/>
      <c r="S18" s="84"/>
      <c r="T18" s="84"/>
      <c r="U18" s="26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s="2" customFormat="1" ht="8.25" customHeight="1" hidden="1">
      <c r="A19" s="11" t="s">
        <v>10</v>
      </c>
      <c r="B19" s="145"/>
      <c r="C19" s="146"/>
      <c r="D19" s="156"/>
      <c r="E19" s="8"/>
      <c r="F19" s="157"/>
      <c r="G19" s="157"/>
      <c r="H19" s="158"/>
      <c r="I19" s="159"/>
      <c r="J19" s="157"/>
      <c r="K19" s="157"/>
      <c r="L19" s="114"/>
      <c r="M19" s="105"/>
      <c r="N19" s="105"/>
      <c r="O19" s="68"/>
      <c r="P19" s="68"/>
      <c r="Q19" s="68"/>
      <c r="R19" s="68"/>
      <c r="S19" s="84"/>
      <c r="T19" s="84"/>
      <c r="U19" s="26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s="2" customFormat="1" ht="11.25" customHeight="1" hidden="1" thickBot="1">
      <c r="A20" s="45" t="s">
        <v>11</v>
      </c>
      <c r="B20" s="46"/>
      <c r="C20" s="166"/>
      <c r="D20" s="167"/>
      <c r="E20" s="46"/>
      <c r="F20" s="168"/>
      <c r="G20" s="168"/>
      <c r="H20" s="169"/>
      <c r="I20" s="170"/>
      <c r="J20" s="168"/>
      <c r="K20" s="168"/>
      <c r="L20" s="171"/>
      <c r="M20" s="172"/>
      <c r="N20" s="172"/>
      <c r="O20" s="87"/>
      <c r="P20" s="87"/>
      <c r="Q20" s="87"/>
      <c r="R20" s="87"/>
      <c r="S20" s="79"/>
      <c r="T20" s="79"/>
      <c r="U20" s="26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s="2" customFormat="1" ht="42.75" customHeight="1" thickBot="1" thickTop="1">
      <c r="A21" s="51" t="s">
        <v>1</v>
      </c>
      <c r="B21" s="173" t="s">
        <v>68</v>
      </c>
      <c r="C21" s="174" t="s">
        <v>78</v>
      </c>
      <c r="D21" s="175">
        <v>5820</v>
      </c>
      <c r="E21" s="175">
        <f>E23</f>
        <v>1.3</v>
      </c>
      <c r="F21" s="176">
        <f>F23</f>
        <v>7263301</v>
      </c>
      <c r="G21" s="176">
        <f>G23</f>
        <v>3235500</v>
      </c>
      <c r="H21" s="176">
        <f>H23</f>
        <v>4027801</v>
      </c>
      <c r="I21" s="177" t="s">
        <v>79</v>
      </c>
      <c r="J21" s="176">
        <f>J23</f>
        <v>5820</v>
      </c>
      <c r="K21" s="178">
        <f>K23</f>
        <v>0.2</v>
      </c>
      <c r="L21" s="106">
        <f>L23</f>
        <v>7263301</v>
      </c>
      <c r="M21" s="176">
        <f>M23</f>
        <v>3235500</v>
      </c>
      <c r="N21" s="106">
        <f>N23</f>
        <v>4027801</v>
      </c>
      <c r="O21" s="88">
        <f>P21+Q21</f>
        <v>7263301</v>
      </c>
      <c r="P21" s="73">
        <f>P23</f>
        <v>3235500</v>
      </c>
      <c r="Q21" s="73">
        <f>Q23</f>
        <v>4027801</v>
      </c>
      <c r="R21" s="73">
        <f>S21+T21</f>
        <v>0</v>
      </c>
      <c r="S21" s="113">
        <f>S23</f>
        <v>0</v>
      </c>
      <c r="T21" s="113">
        <f>T23</f>
        <v>0</v>
      </c>
      <c r="U21" s="26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2" spans="1:220" s="2" customFormat="1" ht="12.75" customHeight="1" thickTop="1">
      <c r="A22" s="41"/>
      <c r="B22" s="139" t="s">
        <v>18</v>
      </c>
      <c r="C22" s="179"/>
      <c r="D22" s="141"/>
      <c r="E22" s="141"/>
      <c r="F22" s="144"/>
      <c r="G22" s="144"/>
      <c r="H22" s="144"/>
      <c r="I22" s="143"/>
      <c r="J22" s="144"/>
      <c r="K22" s="180"/>
      <c r="L22" s="144"/>
      <c r="M22" s="144"/>
      <c r="N22" s="144"/>
      <c r="O22" s="71"/>
      <c r="P22" s="71"/>
      <c r="Q22" s="71"/>
      <c r="R22" s="71"/>
      <c r="S22" s="82"/>
      <c r="T22" s="82"/>
      <c r="U22" s="26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</row>
    <row r="23" spans="1:220" s="2" customFormat="1" ht="32.25" customHeight="1">
      <c r="A23" s="40" t="s">
        <v>4</v>
      </c>
      <c r="B23" s="139" t="s">
        <v>70</v>
      </c>
      <c r="C23" s="181" t="s">
        <v>78</v>
      </c>
      <c r="D23" s="182">
        <f>D28</f>
        <v>5820</v>
      </c>
      <c r="E23" s="182">
        <f>E28</f>
        <v>1.3</v>
      </c>
      <c r="F23" s="103">
        <f>F28</f>
        <v>7263301</v>
      </c>
      <c r="G23" s="103">
        <f>G28</f>
        <v>3235500</v>
      </c>
      <c r="H23" s="103">
        <f>H28</f>
        <v>4027801</v>
      </c>
      <c r="I23" s="150" t="s">
        <v>79</v>
      </c>
      <c r="J23" s="103">
        <f>J28</f>
        <v>5820</v>
      </c>
      <c r="K23" s="150">
        <f>K28</f>
        <v>0.2</v>
      </c>
      <c r="L23" s="103">
        <f>L28</f>
        <v>7263301</v>
      </c>
      <c r="M23" s="103">
        <f>M28</f>
        <v>3235500</v>
      </c>
      <c r="N23" s="103">
        <f>N28</f>
        <v>4027801</v>
      </c>
      <c r="O23" s="70">
        <f>P23+Q23</f>
        <v>7263301</v>
      </c>
      <c r="P23" s="70">
        <f>P28</f>
        <v>3235500</v>
      </c>
      <c r="Q23" s="70">
        <f>Q28</f>
        <v>4027801</v>
      </c>
      <c r="R23" s="70">
        <f>S23+T23</f>
        <v>0</v>
      </c>
      <c r="S23" s="100">
        <f>S28</f>
        <v>0</v>
      </c>
      <c r="T23" s="100">
        <f>T28</f>
        <v>0</v>
      </c>
      <c r="U23" s="26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</row>
    <row r="24" spans="1:220" s="2" customFormat="1" ht="14.25" customHeight="1" hidden="1">
      <c r="A24" s="11"/>
      <c r="B24" s="183" t="s">
        <v>63</v>
      </c>
      <c r="C24" s="181"/>
      <c r="D24" s="184"/>
      <c r="E24" s="8"/>
      <c r="F24" s="151"/>
      <c r="G24" s="103"/>
      <c r="H24" s="103"/>
      <c r="I24" s="150"/>
      <c r="J24" s="151"/>
      <c r="K24" s="185"/>
      <c r="L24" s="103"/>
      <c r="M24" s="151"/>
      <c r="N24" s="103"/>
      <c r="O24" s="70"/>
      <c r="P24" s="70"/>
      <c r="Q24" s="70"/>
      <c r="R24" s="70"/>
      <c r="S24" s="83"/>
      <c r="T24" s="83"/>
      <c r="U24" s="26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</row>
    <row r="25" spans="1:220" s="2" customFormat="1" ht="12.75" customHeight="1" hidden="1">
      <c r="A25" s="11"/>
      <c r="B25" s="152" t="s">
        <v>19</v>
      </c>
      <c r="C25" s="181"/>
      <c r="D25" s="153"/>
      <c r="E25" s="153"/>
      <c r="F25" s="155"/>
      <c r="G25" s="155"/>
      <c r="H25" s="155"/>
      <c r="I25" s="150"/>
      <c r="J25" s="155"/>
      <c r="K25" s="186"/>
      <c r="L25" s="155"/>
      <c r="M25" s="155"/>
      <c r="N25" s="155"/>
      <c r="O25" s="72"/>
      <c r="P25" s="72"/>
      <c r="Q25" s="72"/>
      <c r="R25" s="70"/>
      <c r="S25" s="84"/>
      <c r="T25" s="84"/>
      <c r="U25" s="26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</row>
    <row r="26" spans="1:220" s="2" customFormat="1" ht="9.75" customHeight="1" hidden="1">
      <c r="A26" s="11" t="s">
        <v>13</v>
      </c>
      <c r="B26" s="145"/>
      <c r="C26" s="181"/>
      <c r="D26" s="156"/>
      <c r="E26" s="8"/>
      <c r="F26" s="151"/>
      <c r="G26" s="114"/>
      <c r="H26" s="114"/>
      <c r="I26" s="159"/>
      <c r="J26" s="151"/>
      <c r="K26" s="185"/>
      <c r="L26" s="114"/>
      <c r="M26" s="151"/>
      <c r="N26" s="114"/>
      <c r="O26" s="68"/>
      <c r="P26" s="68"/>
      <c r="Q26" s="68"/>
      <c r="R26" s="68"/>
      <c r="S26" s="84"/>
      <c r="T26" s="84"/>
      <c r="U26" s="26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</row>
    <row r="27" spans="1:220" s="2" customFormat="1" ht="11.25" customHeight="1" hidden="1">
      <c r="A27" s="11" t="s">
        <v>14</v>
      </c>
      <c r="B27" s="145"/>
      <c r="C27" s="181"/>
      <c r="D27" s="156"/>
      <c r="E27" s="8"/>
      <c r="F27" s="151"/>
      <c r="G27" s="114"/>
      <c r="H27" s="114"/>
      <c r="I27" s="159"/>
      <c r="J27" s="151"/>
      <c r="K27" s="185"/>
      <c r="L27" s="114"/>
      <c r="M27" s="151"/>
      <c r="N27" s="114"/>
      <c r="O27" s="68"/>
      <c r="P27" s="68"/>
      <c r="Q27" s="68"/>
      <c r="R27" s="68"/>
      <c r="S27" s="114"/>
      <c r="T27" s="114"/>
      <c r="U27" s="26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s="64" customFormat="1" ht="15" customHeight="1">
      <c r="A28" s="65"/>
      <c r="B28" s="183" t="s">
        <v>71</v>
      </c>
      <c r="C28" s="187" t="s">
        <v>78</v>
      </c>
      <c r="D28" s="188">
        <f>D30+D31</f>
        <v>5820</v>
      </c>
      <c r="E28" s="188">
        <f>E30+E31</f>
        <v>1.3</v>
      </c>
      <c r="F28" s="189">
        <f>F30+F31</f>
        <v>7263301</v>
      </c>
      <c r="G28" s="189">
        <f>G30+G31</f>
        <v>3235500</v>
      </c>
      <c r="H28" s="189">
        <f>H30+H31</f>
        <v>4027801</v>
      </c>
      <c r="I28" s="150" t="s">
        <v>79</v>
      </c>
      <c r="J28" s="189">
        <f>J30+J31</f>
        <v>5820</v>
      </c>
      <c r="K28" s="190">
        <f>K30+K31</f>
        <v>0.2</v>
      </c>
      <c r="L28" s="103">
        <f>M28+N28</f>
        <v>7263301</v>
      </c>
      <c r="M28" s="189">
        <f>M30+M31</f>
        <v>3235500</v>
      </c>
      <c r="N28" s="103">
        <f>N30+N31</f>
        <v>4027801</v>
      </c>
      <c r="O28" s="70">
        <f>P28+Q28</f>
        <v>7263301</v>
      </c>
      <c r="P28" s="70">
        <f>P30+P31</f>
        <v>3235500</v>
      </c>
      <c r="Q28" s="70">
        <f>Q30+Q31</f>
        <v>4027801</v>
      </c>
      <c r="R28" s="70">
        <f>S28+T28</f>
        <v>0</v>
      </c>
      <c r="S28" s="83">
        <f>S30+S31</f>
        <v>0</v>
      </c>
      <c r="T28" s="83">
        <f>T30+T31</f>
        <v>0</v>
      </c>
      <c r="U28" s="2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</row>
    <row r="29" spans="1:220" s="2" customFormat="1" ht="12.75" customHeight="1">
      <c r="A29" s="11"/>
      <c r="B29" s="152" t="s">
        <v>19</v>
      </c>
      <c r="C29" s="181"/>
      <c r="D29" s="153"/>
      <c r="E29" s="153"/>
      <c r="F29" s="155"/>
      <c r="G29" s="155"/>
      <c r="H29" s="155"/>
      <c r="I29" s="150"/>
      <c r="J29" s="155"/>
      <c r="K29" s="186"/>
      <c r="L29" s="155"/>
      <c r="M29" s="155"/>
      <c r="N29" s="155"/>
      <c r="O29" s="72"/>
      <c r="P29" s="72"/>
      <c r="Q29" s="72"/>
      <c r="R29" s="70"/>
      <c r="S29" s="84"/>
      <c r="T29" s="84"/>
      <c r="U29" s="26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</row>
    <row r="30" spans="1:220" s="2" customFormat="1" ht="30" customHeight="1">
      <c r="A30" s="11" t="s">
        <v>5</v>
      </c>
      <c r="B30" s="8" t="s">
        <v>73</v>
      </c>
      <c r="C30" s="181" t="s">
        <v>78</v>
      </c>
      <c r="D30" s="156">
        <f>4800</f>
        <v>4800</v>
      </c>
      <c r="E30" s="8">
        <v>1.1</v>
      </c>
      <c r="F30" s="151">
        <f>G30+H30</f>
        <v>5935076.5</v>
      </c>
      <c r="G30" s="114">
        <f>2643830</f>
        <v>2643830</v>
      </c>
      <c r="H30" s="114">
        <f>3291246.5</f>
        <v>3291246.5</v>
      </c>
      <c r="I30" s="159" t="s">
        <v>79</v>
      </c>
      <c r="J30" s="151">
        <f>4800</f>
        <v>4800</v>
      </c>
      <c r="K30" s="185">
        <v>0</v>
      </c>
      <c r="L30" s="114">
        <f>M30+N30</f>
        <v>5935076.5</v>
      </c>
      <c r="M30" s="151">
        <f>2643830</f>
        <v>2643830</v>
      </c>
      <c r="N30" s="114">
        <f>3291246.5</f>
        <v>3291246.5</v>
      </c>
      <c r="O30" s="68">
        <f>P30+Q30</f>
        <v>5935076.5</v>
      </c>
      <c r="P30" s="68">
        <f>2643830</f>
        <v>2643830</v>
      </c>
      <c r="Q30" s="68">
        <f>3291246.5</f>
        <v>3291246.5</v>
      </c>
      <c r="R30" s="68">
        <f>S30+T30</f>
        <v>0</v>
      </c>
      <c r="S30" s="84">
        <f>G30-P30</f>
        <v>0</v>
      </c>
      <c r="T30" s="84">
        <f>H30-Q30</f>
        <v>0</v>
      </c>
      <c r="U30" s="26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s="2" customFormat="1" ht="30.75" customHeight="1" thickBot="1">
      <c r="A31" s="11" t="s">
        <v>6</v>
      </c>
      <c r="B31" s="8" t="s">
        <v>74</v>
      </c>
      <c r="C31" s="181" t="s">
        <v>78</v>
      </c>
      <c r="D31" s="156">
        <f>1020</f>
        <v>1020</v>
      </c>
      <c r="E31" s="8">
        <v>0.2</v>
      </c>
      <c r="F31" s="151">
        <f>G31+H31</f>
        <v>1328224.5</v>
      </c>
      <c r="G31" s="114">
        <f>591670</f>
        <v>591670</v>
      </c>
      <c r="H31" s="114">
        <f>736554.5</f>
        <v>736554.5</v>
      </c>
      <c r="I31" s="159" t="s">
        <v>79</v>
      </c>
      <c r="J31" s="151">
        <v>1020</v>
      </c>
      <c r="K31" s="185">
        <v>0.2</v>
      </c>
      <c r="L31" s="114">
        <f>M31+N31</f>
        <v>1328224.5</v>
      </c>
      <c r="M31" s="151">
        <f>591670</f>
        <v>591670</v>
      </c>
      <c r="N31" s="114">
        <f>736554.5</f>
        <v>736554.5</v>
      </c>
      <c r="O31" s="68">
        <f>P31+Q31</f>
        <v>1328224.5</v>
      </c>
      <c r="P31" s="68">
        <f>591670</f>
        <v>591670</v>
      </c>
      <c r="Q31" s="68">
        <f>736554.5</f>
        <v>736554.5</v>
      </c>
      <c r="R31" s="68">
        <f>S31+T31</f>
        <v>0</v>
      </c>
      <c r="S31" s="84">
        <f>G31-P31</f>
        <v>0</v>
      </c>
      <c r="T31" s="84">
        <f>H31-Q31</f>
        <v>0</v>
      </c>
      <c r="U31" s="26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</row>
    <row r="32" spans="1:220" s="2" customFormat="1" ht="52.5" customHeight="1" hidden="1">
      <c r="A32" s="40" t="s">
        <v>15</v>
      </c>
      <c r="B32" s="139" t="s">
        <v>69</v>
      </c>
      <c r="C32" s="181"/>
      <c r="D32" s="153"/>
      <c r="E32" s="153"/>
      <c r="F32" s="154"/>
      <c r="G32" s="154"/>
      <c r="H32" s="154"/>
      <c r="I32" s="186"/>
      <c r="J32" s="154"/>
      <c r="K32" s="154"/>
      <c r="L32" s="155"/>
      <c r="M32" s="155"/>
      <c r="N32" s="155"/>
      <c r="O32" s="72"/>
      <c r="P32" s="72"/>
      <c r="Q32" s="72"/>
      <c r="R32" s="70"/>
      <c r="S32" s="84"/>
      <c r="T32" s="84"/>
      <c r="U32" s="26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</row>
    <row r="33" spans="1:220" s="2" customFormat="1" ht="12.75" customHeight="1" hidden="1">
      <c r="A33" s="11"/>
      <c r="B33" s="183" t="s">
        <v>63</v>
      </c>
      <c r="C33" s="181"/>
      <c r="D33" s="184"/>
      <c r="E33" s="8"/>
      <c r="F33" s="148"/>
      <c r="G33" s="191"/>
      <c r="H33" s="191"/>
      <c r="I33" s="150"/>
      <c r="J33" s="148"/>
      <c r="K33" s="191"/>
      <c r="L33" s="103"/>
      <c r="M33" s="151"/>
      <c r="N33" s="103"/>
      <c r="O33" s="70"/>
      <c r="P33" s="70"/>
      <c r="Q33" s="70"/>
      <c r="R33" s="70"/>
      <c r="S33" s="83"/>
      <c r="T33" s="83"/>
      <c r="U33" s="26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</row>
    <row r="34" spans="1:220" s="2" customFormat="1" ht="12.75" customHeight="1" hidden="1">
      <c r="A34" s="11"/>
      <c r="B34" s="152" t="s">
        <v>19</v>
      </c>
      <c r="C34" s="181"/>
      <c r="D34" s="153"/>
      <c r="E34" s="153"/>
      <c r="F34" s="154"/>
      <c r="G34" s="154"/>
      <c r="H34" s="154"/>
      <c r="I34" s="186"/>
      <c r="J34" s="154"/>
      <c r="K34" s="154"/>
      <c r="L34" s="155"/>
      <c r="M34" s="155"/>
      <c r="N34" s="155"/>
      <c r="O34" s="72"/>
      <c r="P34" s="72"/>
      <c r="Q34" s="72"/>
      <c r="R34" s="70"/>
      <c r="S34" s="84"/>
      <c r="T34" s="84"/>
      <c r="U34" s="26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</row>
    <row r="35" spans="1:220" s="2" customFormat="1" ht="9.75" customHeight="1" hidden="1">
      <c r="A35" s="11" t="s">
        <v>16</v>
      </c>
      <c r="B35" s="145"/>
      <c r="C35" s="181"/>
      <c r="D35" s="156"/>
      <c r="E35" s="8"/>
      <c r="F35" s="148"/>
      <c r="G35" s="8"/>
      <c r="H35" s="8"/>
      <c r="I35" s="159"/>
      <c r="J35" s="148"/>
      <c r="K35" s="8"/>
      <c r="L35" s="114"/>
      <c r="M35" s="151"/>
      <c r="N35" s="114"/>
      <c r="O35" s="68"/>
      <c r="P35" s="68"/>
      <c r="Q35" s="68"/>
      <c r="R35" s="68"/>
      <c r="S35" s="84"/>
      <c r="T35" s="84"/>
      <c r="U35" s="26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</row>
    <row r="36" spans="1:220" s="2" customFormat="1" ht="9.75" customHeight="1" hidden="1">
      <c r="A36" s="11" t="s">
        <v>17</v>
      </c>
      <c r="B36" s="145"/>
      <c r="C36" s="181"/>
      <c r="D36" s="156"/>
      <c r="E36" s="8"/>
      <c r="F36" s="148"/>
      <c r="G36" s="8"/>
      <c r="H36" s="8"/>
      <c r="I36" s="159"/>
      <c r="J36" s="148"/>
      <c r="K36" s="8"/>
      <c r="L36" s="114"/>
      <c r="M36" s="151"/>
      <c r="N36" s="114"/>
      <c r="O36" s="68"/>
      <c r="P36" s="68"/>
      <c r="Q36" s="68"/>
      <c r="R36" s="68"/>
      <c r="S36" s="114"/>
      <c r="T36" s="114"/>
      <c r="U36" s="26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</row>
    <row r="37" spans="1:220" s="2" customFormat="1" ht="9.75" customHeight="1" hidden="1">
      <c r="A37" s="11"/>
      <c r="B37" s="183" t="s">
        <v>62</v>
      </c>
      <c r="C37" s="181"/>
      <c r="D37" s="184"/>
      <c r="E37" s="8"/>
      <c r="F37" s="148"/>
      <c r="G37" s="191"/>
      <c r="H37" s="191"/>
      <c r="I37" s="150"/>
      <c r="J37" s="148"/>
      <c r="K37" s="191"/>
      <c r="L37" s="103"/>
      <c r="M37" s="151"/>
      <c r="N37" s="103"/>
      <c r="O37" s="70"/>
      <c r="P37" s="70"/>
      <c r="Q37" s="70"/>
      <c r="R37" s="70"/>
      <c r="S37" s="83"/>
      <c r="T37" s="83"/>
      <c r="U37" s="26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</row>
    <row r="38" spans="1:220" s="2" customFormat="1" ht="9.75" customHeight="1" hidden="1">
      <c r="A38" s="11"/>
      <c r="B38" s="152" t="s">
        <v>19</v>
      </c>
      <c r="C38" s="181"/>
      <c r="D38" s="153"/>
      <c r="E38" s="153"/>
      <c r="F38" s="154"/>
      <c r="G38" s="154"/>
      <c r="H38" s="154"/>
      <c r="I38" s="186"/>
      <c r="J38" s="154"/>
      <c r="K38" s="154"/>
      <c r="L38" s="155"/>
      <c r="M38" s="155"/>
      <c r="N38" s="155"/>
      <c r="O38" s="72"/>
      <c r="P38" s="72"/>
      <c r="Q38" s="72"/>
      <c r="R38" s="70"/>
      <c r="S38" s="84"/>
      <c r="T38" s="84"/>
      <c r="U38" s="26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</row>
    <row r="39" spans="1:220" s="2" customFormat="1" ht="9.75" customHeight="1" hidden="1">
      <c r="A39" s="11" t="s">
        <v>44</v>
      </c>
      <c r="B39" s="8"/>
      <c r="C39" s="181"/>
      <c r="D39" s="156"/>
      <c r="E39" s="8"/>
      <c r="F39" s="148"/>
      <c r="G39" s="8"/>
      <c r="H39" s="158"/>
      <c r="I39" s="159"/>
      <c r="J39" s="148"/>
      <c r="K39" s="8"/>
      <c r="L39" s="114"/>
      <c r="M39" s="151"/>
      <c r="N39" s="114"/>
      <c r="O39" s="68"/>
      <c r="P39" s="68"/>
      <c r="Q39" s="68"/>
      <c r="R39" s="68"/>
      <c r="S39" s="84"/>
      <c r="T39" s="84"/>
      <c r="U39" s="26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</row>
    <row r="40" spans="1:220" s="2" customFormat="1" ht="9.75" customHeight="1" hidden="1" thickBot="1">
      <c r="A40" s="45" t="s">
        <v>45</v>
      </c>
      <c r="B40" s="46"/>
      <c r="C40" s="192"/>
      <c r="D40" s="167"/>
      <c r="E40" s="46"/>
      <c r="F40" s="193"/>
      <c r="G40" s="46"/>
      <c r="H40" s="169"/>
      <c r="I40" s="170"/>
      <c r="J40" s="193"/>
      <c r="K40" s="46"/>
      <c r="L40" s="171"/>
      <c r="M40" s="194"/>
      <c r="N40" s="171"/>
      <c r="O40" s="87"/>
      <c r="P40" s="87"/>
      <c r="Q40" s="87"/>
      <c r="R40" s="87"/>
      <c r="S40" s="79"/>
      <c r="T40" s="79"/>
      <c r="U40" s="26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</row>
    <row r="41" spans="1:220" s="1" customFormat="1" ht="45" customHeight="1" thickBot="1" thickTop="1">
      <c r="A41" s="51" t="s">
        <v>2</v>
      </c>
      <c r="B41" s="173" t="s">
        <v>40</v>
      </c>
      <c r="C41" s="174">
        <v>3</v>
      </c>
      <c r="D41" s="195">
        <f>D43+D53</f>
        <v>965</v>
      </c>
      <c r="E41" s="122" t="s">
        <v>32</v>
      </c>
      <c r="F41" s="196">
        <f>F43+F53</f>
        <v>662818.52</v>
      </c>
      <c r="G41" s="196">
        <f>G43+G53</f>
        <v>410300</v>
      </c>
      <c r="H41" s="196">
        <f>H43+H53</f>
        <v>252518.52</v>
      </c>
      <c r="I41" s="197">
        <v>1</v>
      </c>
      <c r="J41" s="258">
        <f>J43+J59</f>
        <v>965</v>
      </c>
      <c r="K41" s="198" t="s">
        <v>79</v>
      </c>
      <c r="L41" s="199">
        <f>M41+N41</f>
        <v>662818.52</v>
      </c>
      <c r="M41" s="106">
        <f>M43+M53</f>
        <v>410300</v>
      </c>
      <c r="N41" s="106">
        <f>N53+N43</f>
        <v>252518.52</v>
      </c>
      <c r="O41" s="89">
        <f>P41+Q41</f>
        <v>662818.52</v>
      </c>
      <c r="P41" s="88">
        <f>P43+P53</f>
        <v>410300</v>
      </c>
      <c r="Q41" s="88">
        <f>Q43+Q53</f>
        <v>252518.52</v>
      </c>
      <c r="R41" s="115">
        <f>S41+T41</f>
        <v>0</v>
      </c>
      <c r="S41" s="113">
        <f>S43+S53</f>
        <v>0</v>
      </c>
      <c r="T41" s="113">
        <f>T43+T53</f>
        <v>0</v>
      </c>
      <c r="U41" s="26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</row>
    <row r="42" spans="1:220" s="1" customFormat="1" ht="12" customHeight="1" thickTop="1">
      <c r="A42" s="32"/>
      <c r="B42" s="200" t="s">
        <v>8</v>
      </c>
      <c r="C42" s="179"/>
      <c r="D42" s="201"/>
      <c r="E42" s="202"/>
      <c r="F42" s="203"/>
      <c r="G42" s="203"/>
      <c r="H42" s="203"/>
      <c r="I42" s="204"/>
      <c r="J42" s="204"/>
      <c r="K42" s="204"/>
      <c r="L42" s="205"/>
      <c r="M42" s="203"/>
      <c r="N42" s="205"/>
      <c r="O42" s="90"/>
      <c r="P42" s="90"/>
      <c r="Q42" s="90"/>
      <c r="R42" s="116"/>
      <c r="S42" s="82"/>
      <c r="T42" s="82"/>
      <c r="U42" s="26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</row>
    <row r="43" spans="1:220" s="67" customFormat="1" ht="30.75" customHeight="1">
      <c r="A43" s="52" t="s">
        <v>12</v>
      </c>
      <c r="B43" s="145" t="s">
        <v>21</v>
      </c>
      <c r="C43" s="187">
        <v>2</v>
      </c>
      <c r="D43" s="182">
        <f>D49</f>
        <v>805</v>
      </c>
      <c r="E43" s="77" t="s">
        <v>32</v>
      </c>
      <c r="F43" s="103">
        <f>F49</f>
        <v>536717.0900000001</v>
      </c>
      <c r="G43" s="103">
        <f>G49</f>
        <v>332200</v>
      </c>
      <c r="H43" s="103">
        <f>H49</f>
        <v>204517.09</v>
      </c>
      <c r="I43" s="206">
        <v>1</v>
      </c>
      <c r="J43" s="259">
        <f>J49</f>
        <v>805</v>
      </c>
      <c r="K43" s="207" t="s">
        <v>79</v>
      </c>
      <c r="L43" s="208">
        <f aca="true" t="shared" si="0" ref="L43:Q43">L49</f>
        <v>536717.09</v>
      </c>
      <c r="M43" s="103">
        <f t="shared" si="0"/>
        <v>332200</v>
      </c>
      <c r="N43" s="104">
        <f t="shared" si="0"/>
        <v>204517.09</v>
      </c>
      <c r="O43" s="91">
        <f t="shared" si="0"/>
        <v>536717.09</v>
      </c>
      <c r="P43" s="69">
        <f t="shared" si="0"/>
        <v>332200</v>
      </c>
      <c r="Q43" s="69">
        <f t="shared" si="0"/>
        <v>204517.09</v>
      </c>
      <c r="R43" s="117">
        <f>S43+T43</f>
        <v>0</v>
      </c>
      <c r="S43" s="100">
        <f>S49</f>
        <v>0</v>
      </c>
      <c r="T43" s="100">
        <f>T49</f>
        <v>0</v>
      </c>
      <c r="U43" s="2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</row>
    <row r="44" spans="1:220" s="1" customFormat="1" ht="11.25" customHeight="1">
      <c r="A44" s="6"/>
      <c r="B44" s="209" t="s">
        <v>7</v>
      </c>
      <c r="C44" s="181"/>
      <c r="D44" s="210"/>
      <c r="E44" s="211"/>
      <c r="F44" s="212"/>
      <c r="G44" s="212"/>
      <c r="H44" s="212"/>
      <c r="I44" s="213"/>
      <c r="J44" s="214"/>
      <c r="K44" s="214"/>
      <c r="L44" s="215"/>
      <c r="M44" s="212"/>
      <c r="N44" s="215"/>
      <c r="O44" s="75"/>
      <c r="P44" s="75"/>
      <c r="Q44" s="75"/>
      <c r="R44" s="118"/>
      <c r="S44" s="84"/>
      <c r="T44" s="84"/>
      <c r="U44" s="26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</row>
    <row r="45" spans="1:220" s="1" customFormat="1" ht="13.5" customHeight="1" hidden="1">
      <c r="A45" s="6"/>
      <c r="B45" s="183" t="s">
        <v>63</v>
      </c>
      <c r="C45" s="181"/>
      <c r="D45" s="216"/>
      <c r="E45" s="31"/>
      <c r="F45" s="217"/>
      <c r="G45" s="217"/>
      <c r="H45" s="217"/>
      <c r="I45" s="218"/>
      <c r="J45" s="219"/>
      <c r="K45" s="219"/>
      <c r="L45" s="220"/>
      <c r="M45" s="221"/>
      <c r="N45" s="221"/>
      <c r="O45" s="95"/>
      <c r="P45" s="96"/>
      <c r="Q45" s="96"/>
      <c r="R45" s="119"/>
      <c r="S45" s="97"/>
      <c r="T45" s="97"/>
      <c r="U45" s="26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</row>
    <row r="46" spans="1:220" s="1" customFormat="1" ht="9.75" customHeight="1" hidden="1">
      <c r="A46" s="6"/>
      <c r="B46" s="152" t="s">
        <v>19</v>
      </c>
      <c r="C46" s="181"/>
      <c r="D46" s="210"/>
      <c r="E46" s="211"/>
      <c r="F46" s="212"/>
      <c r="G46" s="212"/>
      <c r="H46" s="212"/>
      <c r="I46" s="213"/>
      <c r="J46" s="214"/>
      <c r="K46" s="214"/>
      <c r="L46" s="215"/>
      <c r="M46" s="212"/>
      <c r="N46" s="215"/>
      <c r="O46" s="75"/>
      <c r="P46" s="75"/>
      <c r="Q46" s="75"/>
      <c r="R46" s="118"/>
      <c r="S46" s="84"/>
      <c r="T46" s="84"/>
      <c r="U46" s="26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</row>
    <row r="47" spans="1:220" s="1" customFormat="1" ht="9" customHeight="1" hidden="1">
      <c r="A47" s="6" t="s">
        <v>46</v>
      </c>
      <c r="B47" s="152"/>
      <c r="C47" s="181"/>
      <c r="D47" s="222"/>
      <c r="E47" s="8"/>
      <c r="F47" s="223"/>
      <c r="G47" s="223"/>
      <c r="H47" s="223"/>
      <c r="I47" s="224"/>
      <c r="J47" s="225"/>
      <c r="K47" s="225"/>
      <c r="L47" s="226"/>
      <c r="M47" s="227"/>
      <c r="N47" s="227"/>
      <c r="O47" s="98"/>
      <c r="P47" s="99"/>
      <c r="Q47" s="99"/>
      <c r="R47" s="120"/>
      <c r="S47" s="82"/>
      <c r="T47" s="82"/>
      <c r="U47" s="26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</row>
    <row r="48" spans="1:220" s="1" customFormat="1" ht="9" customHeight="1" hidden="1">
      <c r="A48" s="7" t="s">
        <v>47</v>
      </c>
      <c r="B48" s="228"/>
      <c r="C48" s="181"/>
      <c r="D48" s="156"/>
      <c r="E48" s="8"/>
      <c r="F48" s="105"/>
      <c r="G48" s="105"/>
      <c r="H48" s="105"/>
      <c r="I48" s="229"/>
      <c r="J48" s="230"/>
      <c r="K48" s="230"/>
      <c r="L48" s="226"/>
      <c r="M48" s="155"/>
      <c r="N48" s="155"/>
      <c r="O48" s="98"/>
      <c r="P48" s="72"/>
      <c r="Q48" s="72"/>
      <c r="R48" s="117"/>
      <c r="S48" s="84"/>
      <c r="T48" s="84"/>
      <c r="U48" s="26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</row>
    <row r="49" spans="1:220" s="67" customFormat="1" ht="14.25" customHeight="1">
      <c r="A49" s="6"/>
      <c r="B49" s="183" t="s">
        <v>71</v>
      </c>
      <c r="C49" s="187">
        <v>2</v>
      </c>
      <c r="D49" s="231">
        <f>D51+D52</f>
        <v>805</v>
      </c>
      <c r="E49" s="77" t="s">
        <v>32</v>
      </c>
      <c r="F49" s="104">
        <f>F51+F52</f>
        <v>536717.0900000001</v>
      </c>
      <c r="G49" s="104">
        <f>G51+G52</f>
        <v>332200</v>
      </c>
      <c r="H49" s="104">
        <f>H51+H52</f>
        <v>204517.09</v>
      </c>
      <c r="I49" s="206">
        <v>1</v>
      </c>
      <c r="J49" s="259">
        <f>J51+J52</f>
        <v>805</v>
      </c>
      <c r="K49" s="207" t="s">
        <v>79</v>
      </c>
      <c r="L49" s="208">
        <f>M49+N49</f>
        <v>536717.09</v>
      </c>
      <c r="M49" s="103">
        <f>M51+M52</f>
        <v>332200</v>
      </c>
      <c r="N49" s="103">
        <f>N51+N52</f>
        <v>204517.09</v>
      </c>
      <c r="O49" s="91">
        <f>P49+Q49</f>
        <v>536717.09</v>
      </c>
      <c r="P49" s="69">
        <f>P51+P52</f>
        <v>332200</v>
      </c>
      <c r="Q49" s="69">
        <f>Q51+Q52</f>
        <v>204517.09</v>
      </c>
      <c r="R49" s="117">
        <f>S49+T49</f>
        <v>0</v>
      </c>
      <c r="S49" s="100">
        <f>S51+S52</f>
        <v>0</v>
      </c>
      <c r="T49" s="100">
        <f>T51+T52</f>
        <v>0</v>
      </c>
      <c r="U49" s="2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</row>
    <row r="50" spans="1:220" s="1" customFormat="1" ht="12.75" customHeight="1">
      <c r="A50" s="6"/>
      <c r="B50" s="152" t="s">
        <v>19</v>
      </c>
      <c r="C50" s="181"/>
      <c r="D50" s="210"/>
      <c r="E50" s="211"/>
      <c r="F50" s="215"/>
      <c r="G50" s="215"/>
      <c r="H50" s="215"/>
      <c r="I50" s="213"/>
      <c r="J50" s="214"/>
      <c r="K50" s="214"/>
      <c r="L50" s="215"/>
      <c r="M50" s="212"/>
      <c r="N50" s="215"/>
      <c r="O50" s="75"/>
      <c r="P50" s="75"/>
      <c r="Q50" s="75"/>
      <c r="R50" s="121"/>
      <c r="S50" s="84"/>
      <c r="T50" s="84"/>
      <c r="U50" s="26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</row>
    <row r="51" spans="1:220" s="1" customFormat="1" ht="27.75" customHeight="1">
      <c r="A51" s="66" t="s">
        <v>13</v>
      </c>
      <c r="B51" s="232" t="s">
        <v>75</v>
      </c>
      <c r="C51" s="181">
        <v>1</v>
      </c>
      <c r="D51" s="114">
        <v>300</v>
      </c>
      <c r="E51" s="25" t="s">
        <v>32</v>
      </c>
      <c r="F51" s="76">
        <f>G51+H51</f>
        <v>218639.33000000002</v>
      </c>
      <c r="G51" s="114">
        <f>135300</f>
        <v>135300</v>
      </c>
      <c r="H51" s="165">
        <f>83339.33</f>
        <v>83339.33</v>
      </c>
      <c r="I51" s="233">
        <v>1</v>
      </c>
      <c r="J51" s="109">
        <v>300</v>
      </c>
      <c r="K51" s="234" t="s">
        <v>79</v>
      </c>
      <c r="L51" s="226">
        <f>M51+N51</f>
        <v>218639.33000000002</v>
      </c>
      <c r="M51" s="76">
        <f>135300</f>
        <v>135300</v>
      </c>
      <c r="N51" s="114">
        <f>83339.33</f>
        <v>83339.33</v>
      </c>
      <c r="O51" s="98">
        <f>P51+Q51</f>
        <v>218639.33000000002</v>
      </c>
      <c r="P51" s="68">
        <f>135300</f>
        <v>135300</v>
      </c>
      <c r="Q51" s="68">
        <f>83339.33</f>
        <v>83339.33</v>
      </c>
      <c r="R51" s="68">
        <f>S51+T51</f>
        <v>0</v>
      </c>
      <c r="S51" s="84">
        <f>G51-P51</f>
        <v>0</v>
      </c>
      <c r="T51" s="84">
        <f>H51-Q51</f>
        <v>0</v>
      </c>
      <c r="U51" s="26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</row>
    <row r="52" spans="1:220" s="1" customFormat="1" ht="24" customHeight="1">
      <c r="A52" s="7" t="s">
        <v>14</v>
      </c>
      <c r="B52" s="232" t="s">
        <v>76</v>
      </c>
      <c r="C52" s="181">
        <v>1</v>
      </c>
      <c r="D52" s="114">
        <v>505</v>
      </c>
      <c r="E52" s="25" t="s">
        <v>32</v>
      </c>
      <c r="F52" s="76">
        <f>G52+H52</f>
        <v>318077.76</v>
      </c>
      <c r="G52" s="114">
        <f>196900</f>
        <v>196900</v>
      </c>
      <c r="H52" s="165">
        <f>121177.76</f>
        <v>121177.76</v>
      </c>
      <c r="I52" s="233">
        <v>0</v>
      </c>
      <c r="J52" s="109">
        <v>505</v>
      </c>
      <c r="K52" s="234" t="s">
        <v>79</v>
      </c>
      <c r="L52" s="226">
        <f>M52+N52</f>
        <v>318077.76</v>
      </c>
      <c r="M52" s="76">
        <f>196900</f>
        <v>196900</v>
      </c>
      <c r="N52" s="114">
        <f>121177.76</f>
        <v>121177.76</v>
      </c>
      <c r="O52" s="98">
        <f>P52+Q52</f>
        <v>318077.76</v>
      </c>
      <c r="P52" s="68">
        <f>196900</f>
        <v>196900</v>
      </c>
      <c r="Q52" s="68">
        <f>121177.76</f>
        <v>121177.76</v>
      </c>
      <c r="R52" s="68">
        <f>S52+T52</f>
        <v>0</v>
      </c>
      <c r="S52" s="84">
        <f>G52-P52</f>
        <v>0</v>
      </c>
      <c r="T52" s="84">
        <f>H52-Q52</f>
        <v>0</v>
      </c>
      <c r="U52" s="26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</row>
    <row r="53" spans="1:220" s="67" customFormat="1" ht="30" customHeight="1">
      <c r="A53" s="52" t="s">
        <v>15</v>
      </c>
      <c r="B53" s="145" t="s">
        <v>22</v>
      </c>
      <c r="C53" s="187">
        <v>1</v>
      </c>
      <c r="D53" s="231">
        <f>D59</f>
        <v>160</v>
      </c>
      <c r="E53" s="77" t="s">
        <v>32</v>
      </c>
      <c r="F53" s="104">
        <f>F59</f>
        <v>126101.43</v>
      </c>
      <c r="G53" s="104">
        <f>G59</f>
        <v>78100</v>
      </c>
      <c r="H53" s="104">
        <f>H59</f>
        <v>48001.43</v>
      </c>
      <c r="I53" s="207">
        <f>0</f>
        <v>0</v>
      </c>
      <c r="J53" s="207">
        <f>J59</f>
        <v>160</v>
      </c>
      <c r="K53" s="207" t="s">
        <v>79</v>
      </c>
      <c r="L53" s="235">
        <f aca="true" t="shared" si="1" ref="L53:T53">L59</f>
        <v>126101.43</v>
      </c>
      <c r="M53" s="104">
        <f t="shared" si="1"/>
        <v>78100</v>
      </c>
      <c r="N53" s="104">
        <f t="shared" si="1"/>
        <v>48001.43</v>
      </c>
      <c r="O53" s="93">
        <f t="shared" si="1"/>
        <v>126101.43</v>
      </c>
      <c r="P53" s="69">
        <f t="shared" si="1"/>
        <v>78100</v>
      </c>
      <c r="Q53" s="69">
        <f t="shared" si="1"/>
        <v>48001.43</v>
      </c>
      <c r="R53" s="70">
        <f t="shared" si="1"/>
        <v>0</v>
      </c>
      <c r="S53" s="83">
        <f t="shared" si="1"/>
        <v>0</v>
      </c>
      <c r="T53" s="83">
        <f t="shared" si="1"/>
        <v>0</v>
      </c>
      <c r="U53" s="2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</row>
    <row r="54" spans="1:220" s="67" customFormat="1" ht="12.75" customHeight="1">
      <c r="A54" s="6"/>
      <c r="B54" s="183" t="s">
        <v>7</v>
      </c>
      <c r="C54" s="187"/>
      <c r="D54" s="210"/>
      <c r="E54" s="211"/>
      <c r="F54" s="212"/>
      <c r="G54" s="212"/>
      <c r="H54" s="212"/>
      <c r="I54" s="214"/>
      <c r="J54" s="214"/>
      <c r="K54" s="214"/>
      <c r="L54" s="215"/>
      <c r="M54" s="212"/>
      <c r="N54" s="215"/>
      <c r="O54" s="75"/>
      <c r="P54" s="75"/>
      <c r="Q54" s="75"/>
      <c r="R54" s="121"/>
      <c r="S54" s="94"/>
      <c r="T54" s="94"/>
      <c r="U54" s="2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</row>
    <row r="55" spans="1:220" s="67" customFormat="1" ht="15" customHeight="1" hidden="1">
      <c r="A55" s="6"/>
      <c r="B55" s="183" t="s">
        <v>63</v>
      </c>
      <c r="C55" s="187"/>
      <c r="D55" s="231"/>
      <c r="E55" s="231"/>
      <c r="F55" s="104"/>
      <c r="G55" s="104"/>
      <c r="H55" s="104"/>
      <c r="I55" s="230"/>
      <c r="J55" s="108"/>
      <c r="K55" s="230"/>
      <c r="L55" s="212"/>
      <c r="M55" s="92"/>
      <c r="N55" s="155"/>
      <c r="O55" s="74"/>
      <c r="P55" s="72"/>
      <c r="Q55" s="72"/>
      <c r="R55" s="70"/>
      <c r="S55" s="94"/>
      <c r="T55" s="94"/>
      <c r="U55" s="2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</row>
    <row r="56" spans="1:220" s="67" customFormat="1" ht="9" customHeight="1" hidden="1">
      <c r="A56" s="6"/>
      <c r="B56" s="145" t="s">
        <v>19</v>
      </c>
      <c r="C56" s="187"/>
      <c r="D56" s="210"/>
      <c r="E56" s="211"/>
      <c r="F56" s="212"/>
      <c r="G56" s="212"/>
      <c r="H56" s="212"/>
      <c r="I56" s="214"/>
      <c r="J56" s="214"/>
      <c r="K56" s="214"/>
      <c r="L56" s="215"/>
      <c r="M56" s="212"/>
      <c r="N56" s="215"/>
      <c r="O56" s="75"/>
      <c r="P56" s="75"/>
      <c r="Q56" s="75"/>
      <c r="R56" s="121"/>
      <c r="S56" s="94"/>
      <c r="T56" s="94"/>
      <c r="U56" s="2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</row>
    <row r="57" spans="1:220" s="67" customFormat="1" ht="12.75" customHeight="1" hidden="1">
      <c r="A57" s="6" t="s">
        <v>48</v>
      </c>
      <c r="B57" s="145"/>
      <c r="C57" s="187"/>
      <c r="D57" s="231"/>
      <c r="E57" s="62"/>
      <c r="F57" s="104"/>
      <c r="G57" s="104"/>
      <c r="H57" s="104"/>
      <c r="I57" s="230"/>
      <c r="J57" s="110"/>
      <c r="K57" s="230"/>
      <c r="L57" s="212"/>
      <c r="M57" s="101"/>
      <c r="N57" s="155"/>
      <c r="O57" s="74"/>
      <c r="P57" s="72"/>
      <c r="Q57" s="72"/>
      <c r="R57" s="70"/>
      <c r="S57" s="94"/>
      <c r="T57" s="94"/>
      <c r="U57" s="2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</row>
    <row r="58" spans="1:220" s="67" customFormat="1" ht="9.75" customHeight="1" hidden="1">
      <c r="A58" s="6" t="s">
        <v>49</v>
      </c>
      <c r="B58" s="236"/>
      <c r="C58" s="187"/>
      <c r="D58" s="231"/>
      <c r="E58" s="62"/>
      <c r="F58" s="104"/>
      <c r="G58" s="104"/>
      <c r="H58" s="104"/>
      <c r="I58" s="230"/>
      <c r="J58" s="110"/>
      <c r="K58" s="230"/>
      <c r="L58" s="212"/>
      <c r="M58" s="101"/>
      <c r="N58" s="155"/>
      <c r="O58" s="74"/>
      <c r="P58" s="72"/>
      <c r="Q58" s="72"/>
      <c r="R58" s="70"/>
      <c r="S58" s="94"/>
      <c r="T58" s="94"/>
      <c r="U58" s="2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</row>
    <row r="59" spans="1:220" s="67" customFormat="1" ht="13.5" customHeight="1">
      <c r="A59" s="6"/>
      <c r="B59" s="183" t="s">
        <v>71</v>
      </c>
      <c r="C59" s="187">
        <v>1</v>
      </c>
      <c r="D59" s="231">
        <f>D61</f>
        <v>160</v>
      </c>
      <c r="E59" s="77" t="s">
        <v>32</v>
      </c>
      <c r="F59" s="104">
        <f aca="true" t="shared" si="2" ref="F59:K59">F61</f>
        <v>126101.43</v>
      </c>
      <c r="G59" s="104">
        <f t="shared" si="2"/>
        <v>78100</v>
      </c>
      <c r="H59" s="104">
        <f t="shared" si="2"/>
        <v>48001.43</v>
      </c>
      <c r="I59" s="207">
        <f t="shared" si="2"/>
        <v>0</v>
      </c>
      <c r="J59" s="207">
        <f t="shared" si="2"/>
        <v>160</v>
      </c>
      <c r="K59" s="207" t="str">
        <f t="shared" si="2"/>
        <v>х</v>
      </c>
      <c r="L59" s="235">
        <f>M59+N59</f>
        <v>126101.43</v>
      </c>
      <c r="M59" s="104">
        <f>M61</f>
        <v>78100</v>
      </c>
      <c r="N59" s="104">
        <f>N61</f>
        <v>48001.43</v>
      </c>
      <c r="O59" s="93">
        <f>P59+Q59</f>
        <v>126101.43</v>
      </c>
      <c r="P59" s="69">
        <f>P61</f>
        <v>78100</v>
      </c>
      <c r="Q59" s="69">
        <f>Q61</f>
        <v>48001.43</v>
      </c>
      <c r="R59" s="70">
        <f>R61</f>
        <v>0</v>
      </c>
      <c r="S59" s="83">
        <f>S61</f>
        <v>0</v>
      </c>
      <c r="T59" s="83">
        <f>T61</f>
        <v>0</v>
      </c>
      <c r="U59" s="2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</row>
    <row r="60" spans="1:220" s="1" customFormat="1" ht="15" customHeight="1">
      <c r="A60" s="6"/>
      <c r="B60" s="152" t="s">
        <v>19</v>
      </c>
      <c r="C60" s="181"/>
      <c r="D60" s="210"/>
      <c r="E60" s="211"/>
      <c r="F60" s="215"/>
      <c r="G60" s="215"/>
      <c r="H60" s="215"/>
      <c r="I60" s="214"/>
      <c r="J60" s="214"/>
      <c r="K60" s="214"/>
      <c r="L60" s="237"/>
      <c r="M60" s="235"/>
      <c r="N60" s="237"/>
      <c r="O60" s="75"/>
      <c r="P60" s="75"/>
      <c r="Q60" s="75"/>
      <c r="R60" s="121"/>
      <c r="S60" s="84"/>
      <c r="T60" s="84"/>
      <c r="U60" s="26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</row>
    <row r="61" spans="1:220" s="1" customFormat="1" ht="29.25" customHeight="1">
      <c r="A61" s="7" t="s">
        <v>16</v>
      </c>
      <c r="B61" s="238" t="s">
        <v>77</v>
      </c>
      <c r="C61" s="181">
        <v>1</v>
      </c>
      <c r="D61" s="114">
        <v>160</v>
      </c>
      <c r="E61" s="27" t="s">
        <v>32</v>
      </c>
      <c r="F61" s="76">
        <f>G61+H61</f>
        <v>126101.43</v>
      </c>
      <c r="G61" s="114">
        <f>78100</f>
        <v>78100</v>
      </c>
      <c r="H61" s="114">
        <f>48001.43</f>
        <v>48001.43</v>
      </c>
      <c r="I61" s="234">
        <v>0</v>
      </c>
      <c r="J61" s="109">
        <v>160</v>
      </c>
      <c r="K61" s="234" t="s">
        <v>79</v>
      </c>
      <c r="L61" s="239">
        <f>M61+N61</f>
        <v>126101.43</v>
      </c>
      <c r="M61" s="105">
        <f>78100</f>
        <v>78100</v>
      </c>
      <c r="N61" s="240">
        <f>48001.43</f>
        <v>48001.43</v>
      </c>
      <c r="O61" s="102">
        <f>P61+Q61</f>
        <v>126101.43</v>
      </c>
      <c r="P61" s="68">
        <f>78100</f>
        <v>78100</v>
      </c>
      <c r="Q61" s="68">
        <f>48001.43</f>
        <v>48001.43</v>
      </c>
      <c r="R61" s="68">
        <f>S61+T61</f>
        <v>0</v>
      </c>
      <c r="S61" s="84">
        <f>G61-P61</f>
        <v>0</v>
      </c>
      <c r="T61" s="84">
        <f>H61-Q61</f>
        <v>0</v>
      </c>
      <c r="U61" s="26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</row>
    <row r="62" spans="1:220" s="1" customFormat="1" ht="9.75" customHeight="1" hidden="1" thickBot="1">
      <c r="A62" s="53" t="s">
        <v>50</v>
      </c>
      <c r="B62" s="241"/>
      <c r="C62" s="242"/>
      <c r="D62" s="167"/>
      <c r="E62" s="46"/>
      <c r="F62" s="54"/>
      <c r="G62" s="46"/>
      <c r="H62" s="169"/>
      <c r="I62" s="170"/>
      <c r="J62" s="54"/>
      <c r="K62" s="46"/>
      <c r="L62" s="243"/>
      <c r="M62" s="54"/>
      <c r="N62" s="46"/>
      <c r="O62" s="47"/>
      <c r="P62" s="48"/>
      <c r="Q62" s="48"/>
      <c r="R62" s="48"/>
      <c r="S62" s="37"/>
      <c r="T62" s="37"/>
      <c r="U62" s="3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</row>
    <row r="63" spans="1:220" s="2" customFormat="1" ht="75" customHeight="1" hidden="1" thickBot="1" thickTop="1">
      <c r="A63" s="49" t="s">
        <v>23</v>
      </c>
      <c r="B63" s="133" t="s">
        <v>66</v>
      </c>
      <c r="C63" s="244"/>
      <c r="D63" s="134"/>
      <c r="E63" s="55"/>
      <c r="F63" s="245"/>
      <c r="G63" s="246"/>
      <c r="H63" s="246"/>
      <c r="I63" s="137"/>
      <c r="J63" s="245"/>
      <c r="K63" s="246"/>
      <c r="L63" s="246"/>
      <c r="M63" s="245"/>
      <c r="N63" s="246"/>
      <c r="O63" s="56"/>
      <c r="P63" s="57"/>
      <c r="Q63" s="57"/>
      <c r="R63" s="57"/>
      <c r="S63" s="58"/>
      <c r="T63" s="58"/>
      <c r="U63" s="5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</row>
    <row r="64" spans="1:220" s="2" customFormat="1" ht="13.5" customHeight="1" hidden="1" thickTop="1">
      <c r="A64" s="41"/>
      <c r="B64" s="139" t="s">
        <v>18</v>
      </c>
      <c r="C64" s="247"/>
      <c r="D64" s="141"/>
      <c r="E64" s="141"/>
      <c r="F64" s="142"/>
      <c r="G64" s="142"/>
      <c r="H64" s="142"/>
      <c r="I64" s="180"/>
      <c r="J64" s="142"/>
      <c r="K64" s="142"/>
      <c r="L64" s="142"/>
      <c r="M64" s="142"/>
      <c r="N64" s="142"/>
      <c r="O64" s="42"/>
      <c r="P64" s="43"/>
      <c r="Q64" s="43"/>
      <c r="R64" s="43"/>
      <c r="S64" s="19"/>
      <c r="T64" s="19"/>
      <c r="U64" s="19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</row>
    <row r="65" spans="1:220" s="2" customFormat="1" ht="57.75" customHeight="1" hidden="1">
      <c r="A65" s="40" t="s">
        <v>51</v>
      </c>
      <c r="B65" s="139" t="s">
        <v>65</v>
      </c>
      <c r="C65" s="248"/>
      <c r="D65" s="153"/>
      <c r="E65" s="153"/>
      <c r="F65" s="154"/>
      <c r="G65" s="154"/>
      <c r="H65" s="154"/>
      <c r="I65" s="186"/>
      <c r="J65" s="154"/>
      <c r="K65" s="154"/>
      <c r="L65" s="154"/>
      <c r="M65" s="154"/>
      <c r="N65" s="154"/>
      <c r="O65" s="5"/>
      <c r="P65" s="4"/>
      <c r="Q65" s="4"/>
      <c r="R65" s="4"/>
      <c r="S65" s="18"/>
      <c r="T65" s="18"/>
      <c r="U65" s="18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</row>
    <row r="66" spans="1:220" s="2" customFormat="1" ht="13.5" customHeight="1" hidden="1">
      <c r="A66" s="11"/>
      <c r="B66" s="183" t="s">
        <v>63</v>
      </c>
      <c r="C66" s="248"/>
      <c r="D66" s="184"/>
      <c r="E66" s="8"/>
      <c r="F66" s="148"/>
      <c r="G66" s="191"/>
      <c r="H66" s="191"/>
      <c r="I66" s="150"/>
      <c r="J66" s="148"/>
      <c r="K66" s="191"/>
      <c r="L66" s="191"/>
      <c r="M66" s="148"/>
      <c r="N66" s="191"/>
      <c r="O66" s="20"/>
      <c r="P66" s="21"/>
      <c r="Q66" s="21"/>
      <c r="R66" s="21"/>
      <c r="S66" s="35"/>
      <c r="T66" s="35"/>
      <c r="U66" s="35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</row>
    <row r="67" spans="1:220" s="2" customFormat="1" ht="12.75" customHeight="1" hidden="1">
      <c r="A67" s="11"/>
      <c r="B67" s="152" t="s">
        <v>19</v>
      </c>
      <c r="C67" s="248"/>
      <c r="D67" s="153"/>
      <c r="E67" s="153"/>
      <c r="F67" s="154"/>
      <c r="G67" s="154"/>
      <c r="H67" s="154"/>
      <c r="I67" s="186"/>
      <c r="J67" s="154"/>
      <c r="K67" s="154"/>
      <c r="L67" s="154"/>
      <c r="M67" s="154"/>
      <c r="N67" s="154"/>
      <c r="O67" s="5"/>
      <c r="P67" s="4"/>
      <c r="Q67" s="4"/>
      <c r="R67" s="4"/>
      <c r="S67" s="18"/>
      <c r="T67" s="18"/>
      <c r="U67" s="1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</row>
    <row r="68" spans="1:220" s="2" customFormat="1" ht="9.75" customHeight="1" hidden="1">
      <c r="A68" s="11" t="s">
        <v>52</v>
      </c>
      <c r="B68" s="145"/>
      <c r="C68" s="248"/>
      <c r="D68" s="156"/>
      <c r="E68" s="8"/>
      <c r="F68" s="148"/>
      <c r="G68" s="8"/>
      <c r="H68" s="8"/>
      <c r="I68" s="159"/>
      <c r="J68" s="148"/>
      <c r="K68" s="8"/>
      <c r="L68" s="8"/>
      <c r="M68" s="148"/>
      <c r="N68" s="8"/>
      <c r="O68" s="9"/>
      <c r="P68" s="16"/>
      <c r="Q68" s="16"/>
      <c r="R68" s="16"/>
      <c r="S68" s="18"/>
      <c r="T68" s="18"/>
      <c r="U68" s="1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</row>
    <row r="69" spans="1:220" s="2" customFormat="1" ht="10.5" customHeight="1" hidden="1">
      <c r="A69" s="11" t="s">
        <v>53</v>
      </c>
      <c r="B69" s="145"/>
      <c r="C69" s="248"/>
      <c r="D69" s="156"/>
      <c r="E69" s="8"/>
      <c r="F69" s="148"/>
      <c r="G69" s="8"/>
      <c r="H69" s="8"/>
      <c r="I69" s="159"/>
      <c r="J69" s="148"/>
      <c r="K69" s="8"/>
      <c r="L69" s="8"/>
      <c r="M69" s="148"/>
      <c r="N69" s="8"/>
      <c r="O69" s="9"/>
      <c r="P69" s="16"/>
      <c r="Q69" s="16"/>
      <c r="R69" s="16"/>
      <c r="S69" s="36"/>
      <c r="T69" s="36"/>
      <c r="U69" s="36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</row>
    <row r="70" spans="1:220" s="2" customFormat="1" ht="12.75" customHeight="1" hidden="1">
      <c r="A70" s="11"/>
      <c r="B70" s="183" t="s">
        <v>62</v>
      </c>
      <c r="C70" s="248"/>
      <c r="D70" s="184"/>
      <c r="E70" s="8"/>
      <c r="F70" s="148"/>
      <c r="G70" s="191"/>
      <c r="H70" s="191"/>
      <c r="I70" s="150"/>
      <c r="J70" s="148"/>
      <c r="K70" s="191"/>
      <c r="L70" s="191"/>
      <c r="M70" s="148"/>
      <c r="N70" s="191"/>
      <c r="O70" s="20"/>
      <c r="P70" s="21"/>
      <c r="Q70" s="21"/>
      <c r="R70" s="21"/>
      <c r="S70" s="35"/>
      <c r="T70" s="35"/>
      <c r="U70" s="35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</row>
    <row r="71" spans="1:220" s="2" customFormat="1" ht="12.75" customHeight="1" hidden="1">
      <c r="A71" s="11"/>
      <c r="B71" s="152" t="s">
        <v>19</v>
      </c>
      <c r="C71" s="248"/>
      <c r="D71" s="153"/>
      <c r="E71" s="153"/>
      <c r="F71" s="154"/>
      <c r="G71" s="154"/>
      <c r="H71" s="154"/>
      <c r="I71" s="186"/>
      <c r="J71" s="154"/>
      <c r="K71" s="154"/>
      <c r="L71" s="154"/>
      <c r="M71" s="154"/>
      <c r="N71" s="154"/>
      <c r="O71" s="5"/>
      <c r="P71" s="4"/>
      <c r="Q71" s="4"/>
      <c r="R71" s="4"/>
      <c r="S71" s="18"/>
      <c r="T71" s="18"/>
      <c r="U71" s="18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</row>
    <row r="72" spans="1:220" s="2" customFormat="1" ht="12.75" customHeight="1" hidden="1">
      <c r="A72" s="11" t="s">
        <v>54</v>
      </c>
      <c r="B72" s="8"/>
      <c r="C72" s="248"/>
      <c r="D72" s="156"/>
      <c r="E72" s="8"/>
      <c r="F72" s="148"/>
      <c r="G72" s="8"/>
      <c r="H72" s="158"/>
      <c r="I72" s="159"/>
      <c r="J72" s="148"/>
      <c r="K72" s="8"/>
      <c r="L72" s="158"/>
      <c r="M72" s="148"/>
      <c r="N72" s="8"/>
      <c r="O72" s="17"/>
      <c r="P72" s="16"/>
      <c r="Q72" s="16"/>
      <c r="R72" s="16"/>
      <c r="S72" s="18"/>
      <c r="T72" s="18"/>
      <c r="U72" s="1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</row>
    <row r="73" spans="1:220" s="2" customFormat="1" ht="9.75" customHeight="1" hidden="1">
      <c r="A73" s="11" t="s">
        <v>55</v>
      </c>
      <c r="B73" s="8"/>
      <c r="C73" s="248"/>
      <c r="D73" s="156"/>
      <c r="E73" s="8"/>
      <c r="F73" s="148"/>
      <c r="G73" s="8"/>
      <c r="H73" s="158"/>
      <c r="I73" s="159"/>
      <c r="J73" s="148"/>
      <c r="K73" s="8"/>
      <c r="L73" s="158"/>
      <c r="M73" s="148"/>
      <c r="N73" s="8"/>
      <c r="O73" s="17"/>
      <c r="P73" s="16"/>
      <c r="Q73" s="16"/>
      <c r="R73" s="16"/>
      <c r="S73" s="18"/>
      <c r="T73" s="18"/>
      <c r="U73" s="18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</row>
    <row r="74" spans="1:220" s="2" customFormat="1" ht="71.25" customHeight="1" hidden="1">
      <c r="A74" s="40" t="s">
        <v>56</v>
      </c>
      <c r="B74" s="139" t="s">
        <v>67</v>
      </c>
      <c r="C74" s="248"/>
      <c r="D74" s="153"/>
      <c r="E74" s="153"/>
      <c r="F74" s="154"/>
      <c r="G74" s="154"/>
      <c r="H74" s="154"/>
      <c r="I74" s="186"/>
      <c r="J74" s="154"/>
      <c r="K74" s="154"/>
      <c r="L74" s="154"/>
      <c r="M74" s="154"/>
      <c r="N74" s="154"/>
      <c r="O74" s="5"/>
      <c r="P74" s="4"/>
      <c r="Q74" s="4"/>
      <c r="R74" s="4"/>
      <c r="S74" s="18"/>
      <c r="T74" s="18"/>
      <c r="U74" s="18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</row>
    <row r="75" spans="1:220" s="2" customFormat="1" ht="19.5" customHeight="1" hidden="1">
      <c r="A75" s="11"/>
      <c r="B75" s="183" t="s">
        <v>63</v>
      </c>
      <c r="C75" s="248"/>
      <c r="D75" s="184"/>
      <c r="E75" s="8"/>
      <c r="F75" s="148"/>
      <c r="G75" s="191"/>
      <c r="H75" s="191"/>
      <c r="I75" s="150"/>
      <c r="J75" s="148"/>
      <c r="K75" s="191"/>
      <c r="L75" s="191"/>
      <c r="M75" s="148"/>
      <c r="N75" s="191"/>
      <c r="O75" s="20"/>
      <c r="P75" s="21"/>
      <c r="Q75" s="21"/>
      <c r="R75" s="21"/>
      <c r="S75" s="35"/>
      <c r="T75" s="35"/>
      <c r="U75" s="3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</row>
    <row r="76" spans="1:220" s="2" customFormat="1" ht="12.75" customHeight="1" hidden="1">
      <c r="A76" s="11"/>
      <c r="B76" s="152" t="s">
        <v>19</v>
      </c>
      <c r="C76" s="248"/>
      <c r="D76" s="153"/>
      <c r="E76" s="153"/>
      <c r="F76" s="154"/>
      <c r="G76" s="154"/>
      <c r="H76" s="154"/>
      <c r="I76" s="186"/>
      <c r="J76" s="154"/>
      <c r="K76" s="154"/>
      <c r="L76" s="154"/>
      <c r="M76" s="154"/>
      <c r="N76" s="154"/>
      <c r="O76" s="5"/>
      <c r="P76" s="4"/>
      <c r="Q76" s="4"/>
      <c r="R76" s="4"/>
      <c r="S76" s="18"/>
      <c r="T76" s="18"/>
      <c r="U76" s="18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</row>
    <row r="77" spans="1:220" s="2" customFormat="1" ht="9.75" customHeight="1" hidden="1">
      <c r="A77" s="11" t="s">
        <v>57</v>
      </c>
      <c r="B77" s="145"/>
      <c r="C77" s="248"/>
      <c r="D77" s="156"/>
      <c r="E77" s="8"/>
      <c r="F77" s="148"/>
      <c r="G77" s="8"/>
      <c r="H77" s="8"/>
      <c r="I77" s="159"/>
      <c r="J77" s="148"/>
      <c r="K77" s="8"/>
      <c r="L77" s="8"/>
      <c r="M77" s="148"/>
      <c r="N77" s="8"/>
      <c r="O77" s="9"/>
      <c r="P77" s="16"/>
      <c r="Q77" s="16"/>
      <c r="R77" s="16"/>
      <c r="S77" s="18"/>
      <c r="T77" s="18"/>
      <c r="U77" s="18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</row>
    <row r="78" spans="1:220" s="2" customFormat="1" ht="10.5" customHeight="1" hidden="1">
      <c r="A78" s="11" t="s">
        <v>58</v>
      </c>
      <c r="B78" s="145"/>
      <c r="C78" s="248"/>
      <c r="D78" s="156"/>
      <c r="E78" s="8"/>
      <c r="F78" s="148"/>
      <c r="G78" s="8"/>
      <c r="H78" s="8"/>
      <c r="I78" s="159"/>
      <c r="J78" s="148"/>
      <c r="K78" s="8"/>
      <c r="L78" s="8"/>
      <c r="M78" s="148"/>
      <c r="N78" s="8"/>
      <c r="O78" s="9"/>
      <c r="P78" s="16"/>
      <c r="Q78" s="16"/>
      <c r="R78" s="16"/>
      <c r="S78" s="36"/>
      <c r="T78" s="36"/>
      <c r="U78" s="36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</row>
    <row r="79" spans="1:220" s="2" customFormat="1" ht="12" customHeight="1" hidden="1">
      <c r="A79" s="11"/>
      <c r="B79" s="183" t="s">
        <v>62</v>
      </c>
      <c r="C79" s="248"/>
      <c r="D79" s="184"/>
      <c r="E79" s="8"/>
      <c r="F79" s="148"/>
      <c r="G79" s="191"/>
      <c r="H79" s="191"/>
      <c r="I79" s="150"/>
      <c r="J79" s="148"/>
      <c r="K79" s="191"/>
      <c r="L79" s="191"/>
      <c r="M79" s="148"/>
      <c r="N79" s="191"/>
      <c r="O79" s="20"/>
      <c r="P79" s="21"/>
      <c r="Q79" s="21"/>
      <c r="R79" s="21"/>
      <c r="S79" s="35"/>
      <c r="T79" s="35"/>
      <c r="U79" s="35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</row>
    <row r="80" spans="1:220" s="2" customFormat="1" ht="12.75" customHeight="1" hidden="1">
      <c r="A80" s="11"/>
      <c r="B80" s="152" t="s">
        <v>19</v>
      </c>
      <c r="C80" s="248"/>
      <c r="D80" s="153"/>
      <c r="E80" s="153"/>
      <c r="F80" s="154"/>
      <c r="G80" s="154"/>
      <c r="H80" s="154"/>
      <c r="I80" s="186"/>
      <c r="J80" s="154"/>
      <c r="K80" s="154"/>
      <c r="L80" s="154"/>
      <c r="M80" s="154"/>
      <c r="N80" s="154"/>
      <c r="O80" s="5"/>
      <c r="P80" s="4"/>
      <c r="Q80" s="4"/>
      <c r="R80" s="4"/>
      <c r="S80" s="18"/>
      <c r="T80" s="18"/>
      <c r="U80" s="1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</row>
    <row r="81" spans="1:220" s="2" customFormat="1" ht="9.75" customHeight="1" hidden="1">
      <c r="A81" s="11" t="s">
        <v>59</v>
      </c>
      <c r="B81" s="8"/>
      <c r="C81" s="248"/>
      <c r="D81" s="156"/>
      <c r="E81" s="8"/>
      <c r="F81" s="148"/>
      <c r="G81" s="8"/>
      <c r="H81" s="158"/>
      <c r="I81" s="159"/>
      <c r="J81" s="148"/>
      <c r="K81" s="8"/>
      <c r="L81" s="158"/>
      <c r="M81" s="148"/>
      <c r="N81" s="8"/>
      <c r="O81" s="17"/>
      <c r="P81" s="16"/>
      <c r="Q81" s="16"/>
      <c r="R81" s="16"/>
      <c r="S81" s="18"/>
      <c r="T81" s="18"/>
      <c r="U81" s="1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</row>
    <row r="82" spans="1:220" s="2" customFormat="1" ht="10.5" customHeight="1" hidden="1" thickBot="1">
      <c r="A82" s="45" t="s">
        <v>60</v>
      </c>
      <c r="B82" s="46"/>
      <c r="C82" s="249"/>
      <c r="D82" s="167"/>
      <c r="E82" s="46"/>
      <c r="F82" s="193"/>
      <c r="G82" s="46"/>
      <c r="H82" s="169"/>
      <c r="I82" s="170"/>
      <c r="J82" s="193"/>
      <c r="K82" s="46"/>
      <c r="L82" s="169"/>
      <c r="M82" s="193"/>
      <c r="N82" s="46"/>
      <c r="O82" s="47"/>
      <c r="P82" s="48"/>
      <c r="Q82" s="48"/>
      <c r="R82" s="48"/>
      <c r="S82" s="44"/>
      <c r="T82" s="44"/>
      <c r="U82" s="44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</row>
    <row r="83" spans="2:14" ht="12.75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</row>
    <row r="84" spans="2:14" ht="12.75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</row>
    <row r="85" spans="2:14" ht="51" customHeight="1">
      <c r="B85" s="270" t="s">
        <v>72</v>
      </c>
      <c r="C85" s="270"/>
      <c r="D85" s="270"/>
      <c r="E85" s="251"/>
      <c r="F85" s="251"/>
      <c r="G85" s="251"/>
      <c r="H85" s="251"/>
      <c r="I85" s="251"/>
      <c r="J85" s="251"/>
      <c r="K85" s="251"/>
      <c r="L85" s="250"/>
      <c r="M85" s="250"/>
      <c r="N85" s="250"/>
    </row>
    <row r="86" spans="2:14" ht="22.5" customHeight="1">
      <c r="B86" s="260" t="s">
        <v>83</v>
      </c>
      <c r="C86" s="260"/>
      <c r="D86" s="260"/>
      <c r="E86" s="260"/>
      <c r="F86" s="260"/>
      <c r="G86" s="260"/>
      <c r="H86" s="260"/>
      <c r="I86" s="260"/>
      <c r="J86" s="260"/>
      <c r="K86" s="260"/>
      <c r="L86" s="250"/>
      <c r="M86" s="250"/>
      <c r="N86" s="250"/>
    </row>
    <row r="87" spans="2:14" ht="21.75" customHeight="1"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50"/>
      <c r="M87" s="250"/>
      <c r="N87" s="250"/>
    </row>
    <row r="88" spans="2:21" ht="18.75">
      <c r="B88" s="252"/>
      <c r="C88" s="253"/>
      <c r="D88" s="254"/>
      <c r="E88" s="254"/>
      <c r="F88" s="255"/>
      <c r="G88" s="255"/>
      <c r="H88" s="256"/>
      <c r="I88" s="250"/>
      <c r="J88" s="250"/>
      <c r="K88" s="250"/>
      <c r="L88" s="257"/>
      <c r="M88" s="253"/>
      <c r="N88" s="253"/>
      <c r="O88" s="61"/>
      <c r="P88" s="61"/>
      <c r="Q88" s="61"/>
      <c r="S88" s="60"/>
      <c r="T88" s="60"/>
      <c r="U88" s="60"/>
    </row>
    <row r="89" spans="2:18" ht="18.75">
      <c r="B89" s="61" t="s">
        <v>0</v>
      </c>
      <c r="C89" s="12"/>
      <c r="D89" s="14"/>
      <c r="E89" s="14"/>
      <c r="F89" s="15"/>
      <c r="G89" s="15"/>
      <c r="H89" s="15"/>
      <c r="I89" s="13"/>
      <c r="J89" s="13"/>
      <c r="K89" s="13"/>
      <c r="L89" s="13"/>
      <c r="M89" s="13"/>
      <c r="N89" s="13"/>
      <c r="O89" s="13"/>
      <c r="P89" s="12"/>
      <c r="Q89" s="12"/>
      <c r="R89" s="12"/>
    </row>
    <row r="92" spans="2:11" ht="15.75">
      <c r="B92" s="273" t="s">
        <v>81</v>
      </c>
      <c r="C92" s="273"/>
      <c r="D92" s="273"/>
      <c r="E92" s="273"/>
      <c r="F92" s="273"/>
      <c r="G92" s="273"/>
      <c r="H92" s="273"/>
      <c r="I92" s="273"/>
      <c r="J92" s="273"/>
      <c r="K92" s="273"/>
    </row>
    <row r="97" ht="15.75">
      <c r="B97" s="124" t="s">
        <v>80</v>
      </c>
    </row>
  </sheetData>
  <sheetProtection/>
  <mergeCells count="24">
    <mergeCell ref="B92:K92"/>
    <mergeCell ref="A5:A7"/>
    <mergeCell ref="B5:B7"/>
    <mergeCell ref="C5:H5"/>
    <mergeCell ref="M6:N6"/>
    <mergeCell ref="L6:L7"/>
    <mergeCell ref="O1:U1"/>
    <mergeCell ref="R5:T5"/>
    <mergeCell ref="O6:O7"/>
    <mergeCell ref="I5:N5"/>
    <mergeCell ref="O5:Q5"/>
    <mergeCell ref="I6:K6"/>
    <mergeCell ref="O2:U2"/>
    <mergeCell ref="P6:Q6"/>
    <mergeCell ref="R6:R7"/>
    <mergeCell ref="S6:T6"/>
    <mergeCell ref="B86:K87"/>
    <mergeCell ref="B3:U4"/>
    <mergeCell ref="U5:U7"/>
    <mergeCell ref="C6:E6"/>
    <mergeCell ref="F6:F7"/>
    <mergeCell ref="G6:H6"/>
    <mergeCell ref="B85:D85"/>
    <mergeCell ref="U9:U61"/>
  </mergeCells>
  <printOptions/>
  <pageMargins left="0.59" right="0.15748031496062992" top="0.15748031496062992" bottom="0.15748031496062992" header="0.15748031496062992" footer="0.1574803149606299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2015-12-25T08:42:40Z</cp:lastPrinted>
  <dcterms:created xsi:type="dcterms:W3CDTF">2004-12-20T06:56:27Z</dcterms:created>
  <dcterms:modified xsi:type="dcterms:W3CDTF">2015-12-25T08:47:28Z</dcterms:modified>
  <cp:category/>
  <cp:version/>
  <cp:contentType/>
  <cp:contentStatus/>
</cp:coreProperties>
</file>