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1"/>
  </bookViews>
  <sheets>
    <sheet name="Приложение 3 СТРОИТЕЛЕЙ 1" sheetId="1" r:id="rId1"/>
    <sheet name="Приложение 4 СТРОИТЕЛЕЙ 1" sheetId="2" r:id="rId2"/>
  </sheets>
  <definedNames>
    <definedName name="_xlnm.Print_Area" localSheetId="1">'Приложение 4 СТРОИТЕЛЕЙ 1'!$B$1:$J$71</definedName>
  </definedNames>
  <calcPr fullCalcOnLoad="1"/>
</workbook>
</file>

<file path=xl/sharedStrings.xml><?xml version="1.0" encoding="utf-8"?>
<sst xmlns="http://schemas.openxmlformats.org/spreadsheetml/2006/main" count="83" uniqueCount="54">
  <si>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</si>
  <si>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</si>
  <si>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</si>
  <si>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</si>
  <si>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</si>
  <si>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</si>
  <si>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</si>
  <si>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</si>
  <si>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</si>
  <si>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(тыс.руб.)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</si>
  <si>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</si>
  <si>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</si>
  <si>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</si>
  <si>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</si>
  <si>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</si>
  <si>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</si>
  <si>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</si>
  <si>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</si>
  <si>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</si>
  <si>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</si>
  <si>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</si>
  <si>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ООО "Олимп-Строй"</t>
  </si>
  <si>
    <t>№</t>
  </si>
  <si>
    <t>Наименование муниципальных образований</t>
  </si>
  <si>
    <t>Дата, номер платежного документа</t>
  </si>
  <si>
    <t>Направленная сумма (руб.)</t>
  </si>
  <si>
    <t>в том числе направленная повторно (руб.)</t>
  </si>
  <si>
    <t xml:space="preserve">Возвраты в местный бюджет из подрядных организаций (руб.) </t>
  </si>
  <si>
    <t xml:space="preserve">Возвраты в бюджет субъекта РФ (руб) </t>
  </si>
  <si>
    <t>Адрес расселяемого объекта</t>
  </si>
  <si>
    <t>Итого средства Фонда</t>
  </si>
  <si>
    <t>X</t>
  </si>
  <si>
    <t>Итого средства Областного бюджета</t>
  </si>
  <si>
    <t>Итого средства местного бюджета</t>
  </si>
  <si>
    <t>Итого средства местного бюджета за оплату дополнительных метров</t>
  </si>
  <si>
    <t>ИТОГО:</t>
  </si>
  <si>
    <t>Главный бухгалтер</t>
  </si>
  <si>
    <t>О.В. Гладких</t>
  </si>
  <si>
    <t>МО Назиевское городское поселение  Кировского муниципального района Ленинградской области</t>
  </si>
  <si>
    <t xml:space="preserve">Сводный реестр платежных документов в ходе реализации первого этапа региональной адресной программы                                                                                                                                                      «Переселение граждан из аварийного жилищного фонда на территории Ленинградской области в 2013-2017 годах»                                              </t>
  </si>
  <si>
    <t xml:space="preserve">Приложение 4
к Соглашению № 13 
от  24 июня 2014 г.
</t>
  </si>
  <si>
    <t xml:space="preserve">к Соглашению №13 </t>
  </si>
  <si>
    <t>от   "24" июня 2014г.</t>
  </si>
  <si>
    <r>
      <t xml:space="preserve">Отчет администрации </t>
    </r>
    <r>
      <rPr>
        <u val="single"/>
        <sz val="10"/>
        <rFont val="Times New Roman"/>
        <family val="1"/>
      </rPr>
      <t>Назиевское городское поселение</t>
    </r>
    <r>
      <rPr>
        <sz val="10"/>
        <rFont val="Times New Roman"/>
        <family val="1"/>
      </rPr>
      <t xml:space="preserve">
по использованию средств этапа 2014 года региональной адресной программы "Переселение граждан из аварийного жилищного фонда на территории Ленинградской области в 2013-2017 годах"</t>
    </r>
  </si>
  <si>
    <t>исп. Печатникова Е.А. тел. (81362)-61-118</t>
  </si>
  <si>
    <t>Глава администрации муниципального образования                                            Назиевское городское поселение Кировского муниципального района Ленинградской области</t>
  </si>
  <si>
    <t>О.И. Кибанов</t>
  </si>
  <si>
    <t>Глава администрации муниципального образования  Назиевское городское поселение                                        Кировского муниципального района                        Ленинградской области</t>
  </si>
  <si>
    <t>31.12.2015г.</t>
  </si>
  <si>
    <t>по состоянию на 01 февраля 2016 года</t>
  </si>
  <si>
    <t>"05" февраля 2016 г.</t>
  </si>
  <si>
    <t>пгт. Назия, ул. Заводская, д.17, д.9; ул.Парковая, д.5; ул.Новая, д.7, д.11; ул.Центральная, д.18; ул.Школьная, д.4; ул.Полевая, д.3</t>
  </si>
  <si>
    <t>за январь 2016 года (нарастающим итогом)</t>
  </si>
  <si>
    <t>*Примечание : за  январь 2016г платежи не производились ввиду отсутствия документов от застройщика на окончательный расчет.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</si>
</sst>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 ;\-#,##0.00\ "/>
    <numFmt numFmtId="210" formatCode="_-* #,##0.0000_р_._-;\-* #,##0.0000_р_._-;_-* &quot;-&quot;??_р_.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0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52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6" fillId="0" borderId="0" xfId="52" applyFont="1">
      <alignment/>
      <protection/>
    </xf>
    <xf numFmtId="0" fontId="23" fillId="0" borderId="0" xfId="52" applyFont="1" applyBorder="1">
      <alignment/>
      <protection/>
    </xf>
    <xf numFmtId="14" fontId="27" fillId="0" borderId="0" xfId="52" applyNumberFormat="1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207" fontId="23" fillId="0" borderId="0" xfId="52" applyNumberFormat="1" applyFont="1" applyBorder="1">
      <alignment/>
      <protection/>
    </xf>
    <xf numFmtId="0" fontId="23" fillId="0" borderId="0" xfId="52" applyFont="1" applyBorder="1" applyAlignment="1">
      <alignment/>
      <protection/>
    </xf>
    <xf numFmtId="0" fontId="23" fillId="0" borderId="0" xfId="52" applyFont="1" applyAlignment="1">
      <alignment vertical="center"/>
      <protection/>
    </xf>
    <xf numFmtId="0" fontId="23" fillId="0" borderId="0" xfId="52" applyFont="1" applyBorder="1" applyAlignment="1">
      <alignment vertical="center"/>
      <protection/>
    </xf>
    <xf numFmtId="0" fontId="23" fillId="0" borderId="0" xfId="52" applyFont="1" applyAlignment="1">
      <alignment horizontal="left" vertical="center"/>
      <protection/>
    </xf>
    <xf numFmtId="4" fontId="20" fillId="0" borderId="0" xfId="0" applyNumberFormat="1" applyFont="1" applyFill="1" applyAlignment="1">
      <alignment horizontal="left" vertical="center" wrapText="1"/>
    </xf>
    <xf numFmtId="4" fontId="20" fillId="0" borderId="0" xfId="0" applyNumberFormat="1" applyFont="1" applyFill="1" applyAlignment="1">
      <alignment horizontal="left" vertical="center"/>
    </xf>
    <xf numFmtId="0" fontId="30" fillId="0" borderId="0" xfId="52" applyFont="1">
      <alignment/>
      <protection/>
    </xf>
    <xf numFmtId="0" fontId="32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30" fillId="0" borderId="0" xfId="52" applyFont="1" applyAlignment="1">
      <alignment horizontal="left" vertical="center"/>
      <protection/>
    </xf>
    <xf numFmtId="0" fontId="30" fillId="0" borderId="0" xfId="52" applyFont="1" applyAlignment="1">
      <alignment vertical="center"/>
      <protection/>
    </xf>
    <xf numFmtId="14" fontId="36" fillId="0" borderId="11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/>
      <protection/>
    </xf>
    <xf numFmtId="0" fontId="35" fillId="0" borderId="17" xfId="0" applyFont="1" applyBorder="1" applyAlignment="1">
      <alignment horizontal="center" vertical="center" wrapText="1"/>
    </xf>
    <xf numFmtId="0" fontId="23" fillId="0" borderId="1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35" fillId="0" borderId="17" xfId="52" applyFont="1" applyBorder="1" applyAlignment="1">
      <alignment horizontal="center" vertical="center" wrapText="1"/>
      <protection/>
    </xf>
    <xf numFmtId="173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4" fontId="23" fillId="0" borderId="0" xfId="52" applyNumberFormat="1" applyFont="1">
      <alignment/>
      <protection/>
    </xf>
    <xf numFmtId="4" fontId="19" fillId="0" borderId="0" xfId="52" applyNumberFormat="1">
      <alignment/>
      <protection/>
    </xf>
    <xf numFmtId="0" fontId="19" fillId="0" borderId="0" xfId="52" applyFont="1">
      <alignment/>
      <protection/>
    </xf>
    <xf numFmtId="0" fontId="32" fillId="0" borderId="0" xfId="52" applyFont="1" applyAlignment="1">
      <alignment vertical="center"/>
      <protection/>
    </xf>
    <xf numFmtId="17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0" fillId="0" borderId="0" xfId="52" applyNumberFormat="1" applyFont="1" applyBorder="1" applyAlignment="1">
      <alignment horizontal="left"/>
      <protection/>
    </xf>
    <xf numFmtId="14" fontId="36" fillId="0" borderId="21" xfId="52" applyNumberFormat="1" applyFont="1" applyBorder="1" applyAlignment="1">
      <alignment horizontal="center" vertical="center"/>
      <protection/>
    </xf>
    <xf numFmtId="4" fontId="35" fillId="24" borderId="22" xfId="52" applyNumberFormat="1" applyFont="1" applyFill="1" applyBorder="1" applyAlignment="1">
      <alignment horizontal="center" vertical="center" wrapText="1"/>
      <protection/>
    </xf>
    <xf numFmtId="14" fontId="36" fillId="0" borderId="23" xfId="52" applyNumberFormat="1" applyFont="1" applyBorder="1" applyAlignment="1">
      <alignment horizontal="center" vertical="center"/>
      <protection/>
    </xf>
    <xf numFmtId="4" fontId="35" fillId="24" borderId="24" xfId="52" applyNumberFormat="1" applyFont="1" applyFill="1" applyBorder="1" applyAlignment="1">
      <alignment horizontal="center" vertical="center" wrapText="1"/>
      <protection/>
    </xf>
    <xf numFmtId="14" fontId="36" fillId="0" borderId="22" xfId="52" applyNumberFormat="1" applyFont="1" applyBorder="1" applyAlignment="1">
      <alignment horizontal="center" vertical="center"/>
      <protection/>
    </xf>
    <xf numFmtId="14" fontId="36" fillId="0" borderId="24" xfId="52" applyNumberFormat="1" applyFont="1" applyBorder="1" applyAlignment="1">
      <alignment horizontal="center" vertical="center"/>
      <protection/>
    </xf>
    <xf numFmtId="19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14" fontId="36" fillId="0" borderId="25" xfId="52" applyNumberFormat="1" applyFont="1" applyBorder="1" applyAlignment="1">
      <alignment horizontal="center" vertical="center"/>
      <protection/>
    </xf>
    <xf numFmtId="194" fontId="40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Alignment="1">
      <alignment horizontal="center" vertical="center" wrapText="1"/>
    </xf>
    <xf numFmtId="9" fontId="41" fillId="0" borderId="0" xfId="56" applyFont="1" applyFill="1" applyAlignment="1">
      <alignment horizontal="center" vertical="center" wrapText="1"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14" fontId="24" fillId="24" borderId="26" xfId="52" applyNumberFormat="1" applyFont="1" applyFill="1" applyBorder="1" applyAlignment="1">
      <alignment horizontal="center" vertical="center" wrapText="1"/>
      <protection/>
    </xf>
    <xf numFmtId="4" fontId="2" fillId="24" borderId="27" xfId="52" applyNumberFormat="1" applyFont="1" applyFill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14" fontId="24" fillId="24" borderId="28" xfId="52" applyNumberFormat="1" applyFont="1" applyFill="1" applyBorder="1" applyAlignment="1">
      <alignment horizontal="center" vertical="center" wrapText="1"/>
      <protection/>
    </xf>
    <xf numFmtId="0" fontId="24" fillId="24" borderId="28" xfId="52" applyFont="1" applyFill="1" applyBorder="1" applyAlignment="1">
      <alignment horizontal="center" vertical="center" wrapText="1"/>
      <protection/>
    </xf>
    <xf numFmtId="0" fontId="24" fillId="24" borderId="29" xfId="52" applyFont="1" applyFill="1" applyBorder="1" applyAlignment="1">
      <alignment horizontal="center" vertical="center" wrapText="1"/>
      <protection/>
    </xf>
    <xf numFmtId="4" fontId="2" fillId="24" borderId="30" xfId="52" applyNumberFormat="1" applyFont="1" applyFill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14" fontId="24" fillId="0" borderId="28" xfId="52" applyNumberFormat="1" applyFont="1" applyBorder="1" applyAlignment="1">
      <alignment horizontal="center" vertical="center"/>
      <protection/>
    </xf>
    <xf numFmtId="14" fontId="24" fillId="0" borderId="26" xfId="52" applyNumberFormat="1" applyFont="1" applyBorder="1" applyAlignment="1">
      <alignment horizontal="center" vertical="center"/>
      <protection/>
    </xf>
    <xf numFmtId="14" fontId="23" fillId="0" borderId="27" xfId="52" applyNumberFormat="1" applyFont="1" applyBorder="1" applyAlignment="1">
      <alignment horizontal="center" vertical="center"/>
      <protection/>
    </xf>
    <xf numFmtId="0" fontId="25" fillId="0" borderId="31" xfId="52" applyFont="1" applyBorder="1" applyAlignment="1">
      <alignment horizontal="center" vertical="center"/>
      <protection/>
    </xf>
    <xf numFmtId="0" fontId="34" fillId="0" borderId="32" xfId="52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/>
      <protection/>
    </xf>
    <xf numFmtId="4" fontId="2" fillId="24" borderId="22" xfId="52" applyNumberFormat="1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4" fillId="0" borderId="34" xfId="52" applyFont="1" applyFill="1" applyBorder="1" applyAlignment="1">
      <alignment horizontal="center" vertical="center" wrapText="1"/>
      <protection/>
    </xf>
    <xf numFmtId="0" fontId="24" fillId="24" borderId="35" xfId="52" applyFont="1" applyFill="1" applyBorder="1" applyAlignment="1">
      <alignment horizontal="center" vertical="center" wrapText="1"/>
      <protection/>
    </xf>
    <xf numFmtId="4" fontId="2" fillId="24" borderId="36" xfId="52" applyNumberFormat="1" applyFont="1" applyFill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5" fillId="0" borderId="27" xfId="52" applyNumberFormat="1" applyFont="1" applyBorder="1" applyAlignment="1">
      <alignment horizontal="center" vertical="center" wrapText="1"/>
      <protection/>
    </xf>
    <xf numFmtId="4" fontId="25" fillId="0" borderId="10" xfId="52" applyNumberFormat="1" applyFont="1" applyBorder="1" applyAlignment="1">
      <alignment horizontal="center" vertical="center" wrapText="1"/>
      <protection/>
    </xf>
    <xf numFmtId="4" fontId="25" fillId="0" borderId="22" xfId="52" applyNumberFormat="1" applyFont="1" applyBorder="1" applyAlignment="1">
      <alignment horizontal="center" vertical="center" wrapText="1"/>
      <protection/>
    </xf>
    <xf numFmtId="4" fontId="25" fillId="0" borderId="30" xfId="52" applyNumberFormat="1" applyFont="1" applyBorder="1" applyAlignment="1">
      <alignment horizontal="center" vertical="center" wrapText="1"/>
      <protection/>
    </xf>
    <xf numFmtId="4" fontId="25" fillId="0" borderId="36" xfId="52" applyNumberFormat="1" applyFont="1" applyBorder="1" applyAlignment="1">
      <alignment horizontal="center" vertical="center" wrapText="1"/>
      <protection/>
    </xf>
    <xf numFmtId="14" fontId="37" fillId="0" borderId="37" xfId="52" applyNumberFormat="1" applyFont="1" applyBorder="1" applyAlignment="1">
      <alignment horizontal="center" vertical="center"/>
      <protection/>
    </xf>
    <xf numFmtId="4" fontId="37" fillId="0" borderId="38" xfId="52" applyNumberFormat="1" applyFont="1" applyBorder="1" applyAlignment="1">
      <alignment horizontal="center"/>
      <protection/>
    </xf>
    <xf numFmtId="14" fontId="37" fillId="0" borderId="38" xfId="52" applyNumberFormat="1" applyFont="1" applyBorder="1" applyAlignment="1">
      <alignment horizontal="center" vertical="center"/>
      <protection/>
    </xf>
    <xf numFmtId="14" fontId="37" fillId="0" borderId="11" xfId="52" applyNumberFormat="1" applyFont="1" applyBorder="1" applyAlignment="1">
      <alignment horizontal="center" vertical="center"/>
      <protection/>
    </xf>
    <xf numFmtId="0" fontId="44" fillId="0" borderId="0" xfId="52" applyFont="1">
      <alignment/>
      <protection/>
    </xf>
    <xf numFmtId="4" fontId="36" fillId="0" borderId="22" xfId="52" applyNumberFormat="1" applyFont="1" applyBorder="1" applyAlignment="1">
      <alignment horizontal="center" vertical="center" wrapText="1"/>
      <protection/>
    </xf>
    <xf numFmtId="4" fontId="36" fillId="0" borderId="24" xfId="52" applyNumberFormat="1" applyFont="1" applyBorder="1" applyAlignment="1">
      <alignment horizontal="center" vertical="center" wrapText="1"/>
      <protection/>
    </xf>
    <xf numFmtId="4" fontId="37" fillId="0" borderId="38" xfId="61" applyNumberFormat="1" applyFont="1" applyBorder="1" applyAlignment="1">
      <alignment horizontal="center" vertical="center" wrapText="1"/>
    </xf>
    <xf numFmtId="4" fontId="24" fillId="0" borderId="39" xfId="52" applyNumberFormat="1" applyFont="1" applyBorder="1" applyAlignment="1">
      <alignment horizontal="center" vertical="center" wrapText="1"/>
      <protection/>
    </xf>
    <xf numFmtId="4" fontId="24" fillId="0" borderId="40" xfId="52" applyNumberFormat="1" applyFont="1" applyBorder="1" applyAlignment="1">
      <alignment horizontal="center" vertical="center" wrapText="1"/>
      <protection/>
    </xf>
    <xf numFmtId="4" fontId="24" fillId="0" borderId="25" xfId="52" applyNumberFormat="1" applyFont="1" applyBorder="1" applyAlignment="1">
      <alignment horizontal="center" vertical="center" wrapText="1"/>
      <protection/>
    </xf>
    <xf numFmtId="4" fontId="24" fillId="0" borderId="41" xfId="52" applyNumberFormat="1" applyFont="1" applyBorder="1" applyAlignment="1">
      <alignment horizontal="center" vertical="center" wrapText="1"/>
      <protection/>
    </xf>
    <xf numFmtId="4" fontId="24" fillId="0" borderId="42" xfId="52" applyNumberFormat="1" applyFont="1" applyBorder="1" applyAlignment="1">
      <alignment horizontal="center" vertical="center" wrapText="1"/>
      <protection/>
    </xf>
    <xf numFmtId="209" fontId="37" fillId="0" borderId="38" xfId="52" applyNumberFormat="1" applyFont="1" applyBorder="1" applyAlignment="1">
      <alignment horizontal="center" vertical="center"/>
      <protection/>
    </xf>
    <xf numFmtId="0" fontId="25" fillId="0" borderId="20" xfId="52" applyFont="1" applyFill="1" applyBorder="1" applyAlignment="1">
      <alignment horizontal="center" vertical="center"/>
      <protection/>
    </xf>
    <xf numFmtId="0" fontId="37" fillId="0" borderId="16" xfId="52" applyFont="1" applyBorder="1">
      <alignment/>
      <protection/>
    </xf>
    <xf numFmtId="0" fontId="25" fillId="0" borderId="43" xfId="52" applyFont="1" applyFill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25" fillId="0" borderId="33" xfId="52" applyFont="1" applyFill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30" fillId="0" borderId="0" xfId="52" applyFont="1" applyAlignment="1">
      <alignment/>
      <protection/>
    </xf>
    <xf numFmtId="0" fontId="24" fillId="24" borderId="44" xfId="52" applyFont="1" applyFill="1" applyBorder="1" applyAlignment="1">
      <alignment horizontal="center" vertical="center" wrapText="1"/>
      <protection/>
    </xf>
    <xf numFmtId="4" fontId="2" fillId="24" borderId="45" xfId="52" applyNumberFormat="1" applyFont="1" applyFill="1" applyBorder="1" applyAlignment="1">
      <alignment horizontal="center" vertical="center" wrapText="1"/>
      <protection/>
    </xf>
    <xf numFmtId="4" fontId="25" fillId="0" borderId="45" xfId="52" applyNumberFormat="1" applyFont="1" applyBorder="1" applyAlignment="1">
      <alignment horizontal="center" vertical="center" wrapText="1"/>
      <protection/>
    </xf>
    <xf numFmtId="0" fontId="25" fillId="0" borderId="45" xfId="52" applyFont="1" applyBorder="1" applyAlignment="1">
      <alignment horizontal="center" vertical="center" wrapText="1"/>
      <protection/>
    </xf>
    <xf numFmtId="4" fontId="24" fillId="0" borderId="46" xfId="52" applyNumberFormat="1" applyFont="1" applyBorder="1" applyAlignment="1">
      <alignment horizontal="center" vertical="center" wrapText="1"/>
      <protection/>
    </xf>
    <xf numFmtId="0" fontId="25" fillId="0" borderId="47" xfId="52" applyFont="1" applyBorder="1" applyAlignment="1">
      <alignment horizontal="center" vertical="center"/>
      <protection/>
    </xf>
    <xf numFmtId="0" fontId="24" fillId="24" borderId="34" xfId="52" applyFont="1" applyFill="1" applyBorder="1" applyAlignment="1">
      <alignment horizontal="center" vertical="center" wrapText="1"/>
      <protection/>
    </xf>
    <xf numFmtId="4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24" fillId="0" borderId="28" xfId="52" applyFont="1" applyFill="1" applyBorder="1" applyAlignment="1">
      <alignment horizontal="center" vertical="center" wrapText="1"/>
      <protection/>
    </xf>
    <xf numFmtId="4" fontId="29" fillId="0" borderId="48" xfId="0" applyNumberFormat="1" applyFont="1" applyFill="1" applyBorder="1" applyAlignment="1">
      <alignment horizontal="center" vertical="center" wrapText="1"/>
    </xf>
    <xf numFmtId="182" fontId="29" fillId="0" borderId="10" xfId="5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2" fontId="38" fillId="0" borderId="0" xfId="0" applyNumberFormat="1" applyFont="1" applyFill="1" applyAlignment="1">
      <alignment horizontal="left" wrapText="1"/>
    </xf>
    <xf numFmtId="2" fontId="39" fillId="0" borderId="0" xfId="0" applyNumberFormat="1" applyFont="1" applyAlignment="1">
      <alignment wrapText="1"/>
    </xf>
    <xf numFmtId="2" fontId="38" fillId="0" borderId="49" xfId="0" applyNumberFormat="1" applyFont="1" applyFill="1" applyBorder="1" applyAlignment="1">
      <alignment horizontal="center" wrapText="1"/>
    </xf>
    <xf numFmtId="2" fontId="38" fillId="0" borderId="0" xfId="0" applyNumberFormat="1" applyFont="1" applyAlignment="1">
      <alignment horizontal="center" wrapText="1"/>
    </xf>
    <xf numFmtId="4" fontId="29" fillId="0" borderId="50" xfId="0" applyNumberFormat="1" applyFont="1" applyFill="1" applyBorder="1" applyAlignment="1">
      <alignment horizontal="center" vertical="center" wrapText="1"/>
    </xf>
    <xf numFmtId="4" fontId="29" fillId="0" borderId="5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49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20" fillId="0" borderId="50" xfId="0" applyNumberFormat="1" applyFont="1" applyFill="1" applyBorder="1" applyAlignment="1">
      <alignment horizontal="center" vertical="center" wrapText="1"/>
    </xf>
    <xf numFmtId="4" fontId="20" fillId="0" borderId="51" xfId="0" applyNumberFormat="1" applyFont="1" applyFill="1" applyBorder="1" applyAlignment="1">
      <alignment horizontal="center" vertical="center" wrapText="1"/>
    </xf>
    <xf numFmtId="4" fontId="20" fillId="0" borderId="48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38" fillId="0" borderId="49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0" xfId="52" applyFont="1" applyAlignment="1">
      <alignment horizontal="left" wrapText="1"/>
      <protection/>
    </xf>
    <xf numFmtId="0" fontId="29" fillId="0" borderId="18" xfId="0" applyFont="1" applyBorder="1" applyAlignment="1">
      <alignment horizontal="center" vertical="center" wrapText="1"/>
    </xf>
    <xf numFmtId="0" fontId="33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9" fillId="0" borderId="54" xfId="52" applyFont="1" applyBorder="1" applyAlignment="1">
      <alignment horizontal="center" vertical="center" wrapText="1"/>
      <protection/>
    </xf>
    <xf numFmtId="0" fontId="42" fillId="0" borderId="32" xfId="52" applyFont="1" applyBorder="1" applyAlignment="1">
      <alignment horizontal="center" vertical="center" wrapText="1"/>
      <protection/>
    </xf>
    <xf numFmtId="0" fontId="43" fillId="0" borderId="32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30" fillId="0" borderId="49" xfId="52" applyFont="1" applyBorder="1" applyAlignment="1">
      <alignment horizontal="center"/>
      <protection/>
    </xf>
    <xf numFmtId="210" fontId="30" fillId="0" borderId="49" xfId="52" applyNumberFormat="1" applyFont="1" applyBorder="1" applyAlignment="1">
      <alignment horizontal="center"/>
      <protection/>
    </xf>
    <xf numFmtId="0" fontId="30" fillId="0" borderId="0" xfId="52" applyFont="1" applyAlignment="1">
      <alignment horizontal="left"/>
      <protection/>
    </xf>
    <xf numFmtId="0" fontId="24" fillId="0" borderId="0" xfId="52" applyFont="1" applyAlignment="1">
      <alignment horizontal="right" vertical="top" wrapText="1"/>
      <protection/>
    </xf>
    <xf numFmtId="0" fontId="24" fillId="0" borderId="0" xfId="52" applyFont="1" applyAlignment="1">
      <alignment horizontal="right" vertical="top"/>
      <protection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 wrapText="1"/>
      <protection/>
    </xf>
    <xf numFmtId="0" fontId="30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0" fontId="29" fillId="0" borderId="5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32" xfId="52" applyFont="1" applyBorder="1" applyAlignment="1">
      <alignment horizontal="center" vertical="center" wrapText="1"/>
      <protection/>
    </xf>
    <xf numFmtId="0" fontId="29" fillId="0" borderId="47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4 к Согла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4 к Соглашению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selection activeCell="N14" sqref="N14"/>
    </sheetView>
  </sheetViews>
  <sheetFormatPr defaultColWidth="9.140625" defaultRowHeight="12.75"/>
  <cols>
    <col min="1" max="1" width="16.8515625" style="2" customWidth="1"/>
    <col min="2" max="2" width="9.7109375" style="2" customWidth="1"/>
    <col min="3" max="3" width="9.57421875" style="2" customWidth="1"/>
    <col min="4" max="4" width="10.7109375" style="2" customWidth="1"/>
    <col min="5" max="5" width="7.140625" style="2" customWidth="1"/>
    <col min="6" max="6" width="7.57421875" style="2" customWidth="1"/>
    <col min="7" max="7" width="8.00390625" style="2" customWidth="1"/>
    <col min="8" max="8" width="9.28125" style="3" customWidth="1"/>
    <col min="9" max="9" width="8.8515625" style="3" customWidth="1"/>
    <col min="10" max="10" width="8.28125" style="3" customWidth="1"/>
    <col min="11" max="11" width="9.00390625" style="3" customWidth="1"/>
    <col min="12" max="12" width="8.28125" style="3" customWidth="1"/>
    <col min="13" max="13" width="7.7109375" style="3" customWidth="1"/>
    <col min="14" max="14" width="9.7109375" style="5" customWidth="1"/>
    <col min="15" max="15" width="13.00390625" style="2" customWidth="1"/>
    <col min="16" max="16" width="13.140625" style="2" bestFit="1" customWidth="1"/>
    <col min="17" max="17" width="12.140625" style="2" bestFit="1" customWidth="1"/>
    <col min="18" max="18" width="12.140625" style="4" bestFit="1" customWidth="1"/>
    <col min="19" max="19" width="8.00390625" style="4" customWidth="1"/>
    <col min="20" max="16384" width="9.140625" style="4" customWidth="1"/>
  </cols>
  <sheetData>
    <row r="1" spans="1:19" ht="12.75" customHeight="1">
      <c r="A1" s="138" t="s">
        <v>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4:19" ht="12.75">
      <c r="N2" s="138" t="s">
        <v>41</v>
      </c>
      <c r="O2" s="138"/>
      <c r="P2" s="138"/>
      <c r="Q2" s="138"/>
      <c r="R2" s="149"/>
      <c r="S2" s="149"/>
    </row>
    <row r="3" spans="14:19" ht="15" customHeight="1">
      <c r="N3" s="138" t="s">
        <v>42</v>
      </c>
      <c r="O3" s="138"/>
      <c r="P3" s="138"/>
      <c r="Q3" s="138"/>
      <c r="R3" s="149"/>
      <c r="S3" s="149"/>
    </row>
    <row r="4" spans="1:19" ht="60.75" customHeight="1">
      <c r="A4" s="136" t="s">
        <v>43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  <c r="S4" s="137"/>
    </row>
    <row r="5" spans="1:17" ht="15.75" customHeight="1">
      <c r="A5" s="1"/>
      <c r="B5" s="1"/>
      <c r="C5" s="1"/>
      <c r="D5" s="1"/>
      <c r="E5" s="1"/>
      <c r="F5" s="1"/>
      <c r="G5" s="136" t="s">
        <v>49</v>
      </c>
      <c r="H5" s="136"/>
      <c r="I5" s="136"/>
      <c r="J5" s="136"/>
      <c r="K5" s="137"/>
      <c r="L5" s="137"/>
      <c r="M5" s="1"/>
      <c r="N5" s="1"/>
      <c r="O5" s="1"/>
      <c r="P5" s="1"/>
      <c r="Q5" s="1"/>
    </row>
    <row r="6" spans="18:19" ht="12" customHeight="1">
      <c r="R6" s="146" t="s">
        <v>9</v>
      </c>
      <c r="S6" s="146"/>
    </row>
    <row r="7" spans="1:19" s="10" customFormat="1" ht="13.5" customHeight="1">
      <c r="A7" s="154" t="s">
        <v>18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0" t="s">
        <v>19</v>
      </c>
      <c r="O7" s="151"/>
      <c r="P7" s="151"/>
      <c r="Q7" s="151"/>
      <c r="R7" s="151"/>
      <c r="S7" s="152"/>
    </row>
    <row r="8" spans="1:19" s="49" customFormat="1" ht="10.5" customHeight="1">
      <c r="A8" s="135" t="s">
        <v>7</v>
      </c>
      <c r="B8" s="135" t="s">
        <v>14</v>
      </c>
      <c r="C8" s="135" t="s">
        <v>8</v>
      </c>
      <c r="D8" s="147" t="s">
        <v>20</v>
      </c>
      <c r="E8" s="135" t="s">
        <v>11</v>
      </c>
      <c r="F8" s="135" t="s">
        <v>12</v>
      </c>
      <c r="G8" s="135" t="s">
        <v>10</v>
      </c>
      <c r="H8" s="159" t="s">
        <v>2</v>
      </c>
      <c r="I8" s="159"/>
      <c r="J8" s="159"/>
      <c r="K8" s="159"/>
      <c r="L8" s="160"/>
      <c r="M8" s="160"/>
      <c r="N8" s="153" t="s">
        <v>3</v>
      </c>
      <c r="O8" s="143" t="s">
        <v>4</v>
      </c>
      <c r="P8" s="144"/>
      <c r="Q8" s="144"/>
      <c r="R8" s="144"/>
      <c r="S8" s="134"/>
    </row>
    <row r="9" spans="1:19" s="49" customFormat="1" ht="72">
      <c r="A9" s="135"/>
      <c r="B9" s="135"/>
      <c r="C9" s="135"/>
      <c r="D9" s="148"/>
      <c r="E9" s="135"/>
      <c r="F9" s="135"/>
      <c r="G9" s="135"/>
      <c r="H9" s="47" t="s">
        <v>3</v>
      </c>
      <c r="I9" s="46" t="s">
        <v>5</v>
      </c>
      <c r="J9" s="46" t="s">
        <v>6</v>
      </c>
      <c r="K9" s="46" t="s">
        <v>15</v>
      </c>
      <c r="L9" s="47" t="s">
        <v>13</v>
      </c>
      <c r="M9" s="47" t="s">
        <v>16</v>
      </c>
      <c r="N9" s="153"/>
      <c r="O9" s="46" t="s">
        <v>0</v>
      </c>
      <c r="P9" s="46" t="s">
        <v>1</v>
      </c>
      <c r="Q9" s="46" t="s">
        <v>15</v>
      </c>
      <c r="R9" s="47" t="s">
        <v>13</v>
      </c>
      <c r="S9" s="47" t="s">
        <v>16</v>
      </c>
    </row>
    <row r="10" spans="1:19" s="49" customFormat="1" ht="54.75" customHeight="1">
      <c r="A10" s="44" t="s">
        <v>21</v>
      </c>
      <c r="B10" s="50">
        <v>42004</v>
      </c>
      <c r="C10" s="50">
        <v>42277</v>
      </c>
      <c r="D10" s="45" t="s">
        <v>48</v>
      </c>
      <c r="E10" s="46">
        <v>366.5</v>
      </c>
      <c r="F10" s="46">
        <f>403</f>
        <v>403</v>
      </c>
      <c r="G10" s="44">
        <f>36.43</f>
        <v>36.43</v>
      </c>
      <c r="H10" s="44">
        <f>I10+J10+K10+L10</f>
        <v>14681.289999999999</v>
      </c>
      <c r="I10" s="44">
        <v>4300.643</v>
      </c>
      <c r="J10" s="44">
        <f>3620.381</f>
        <v>3620.381</v>
      </c>
      <c r="K10" s="44">
        <f>5430.571</f>
        <v>5430.571</v>
      </c>
      <c r="L10" s="44">
        <f>1329.695</f>
        <v>1329.695</v>
      </c>
      <c r="M10" s="44">
        <v>0</v>
      </c>
      <c r="N10" s="44">
        <f>O10+P10+Q10+R10</f>
        <v>13947.225999999999</v>
      </c>
      <c r="O10" s="44">
        <f>451.568+408.561+516.077+129.019+430.064+172.026+258.039+258.038+172.026+430.064+150.523+64.51+430.064+215.032</f>
        <v>4085.6110000000003</v>
      </c>
      <c r="P10" s="44">
        <f>724.076+543.057+362.038+362.038+362.038+362.039+181.019+362.038+181.019</f>
        <v>3439.362</v>
      </c>
      <c r="Q10" s="44">
        <f>1086.114+814.586+543.057+543.057+543.057+543.057+271.529+543.057+271.529</f>
        <v>5159.043</v>
      </c>
      <c r="R10" s="47">
        <f>42.563+223.376+199.454+48.643+84.327+30.402+102.568+132.969+132.969+66.485+132.969+66.485</f>
        <v>1263.21</v>
      </c>
      <c r="S10" s="48">
        <f>0</f>
        <v>0</v>
      </c>
    </row>
    <row r="11" spans="1:19" s="49" customFormat="1" ht="21" customHeight="1" hidden="1">
      <c r="A11" s="44"/>
      <c r="B11" s="45"/>
      <c r="C11" s="45"/>
      <c r="D11" s="45"/>
      <c r="E11" s="46"/>
      <c r="F11" s="46"/>
      <c r="G11" s="44"/>
      <c r="H11" s="44"/>
      <c r="I11" s="47"/>
      <c r="J11" s="47"/>
      <c r="K11" s="47"/>
      <c r="L11" s="47"/>
      <c r="M11" s="47"/>
      <c r="N11" s="44"/>
      <c r="O11" s="44"/>
      <c r="P11" s="44"/>
      <c r="Q11" s="44"/>
      <c r="R11" s="47"/>
      <c r="S11" s="48"/>
    </row>
    <row r="12" spans="1:19" ht="12.75" hidden="1">
      <c r="A12" s="7"/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8"/>
      <c r="O12" s="7"/>
      <c r="P12" s="7"/>
      <c r="Q12" s="7"/>
      <c r="R12" s="9"/>
      <c r="S12" s="9"/>
    </row>
    <row r="13" spans="14:18" ht="12.75">
      <c r="N13" s="67"/>
      <c r="O13" s="65"/>
      <c r="P13" s="65"/>
      <c r="Q13" s="65"/>
      <c r="R13" s="66"/>
    </row>
    <row r="14" spans="14:18" ht="21.75" customHeight="1">
      <c r="N14" s="72">
        <f>O14+P14+Q14+R14</f>
        <v>734.0639999999996</v>
      </c>
      <c r="O14" s="71">
        <f>I10-O10</f>
        <v>215.0319999999997</v>
      </c>
      <c r="P14" s="71">
        <f>J10-P10</f>
        <v>181.01899999999978</v>
      </c>
      <c r="Q14" s="71">
        <f>K10-Q10</f>
        <v>271.52800000000025</v>
      </c>
      <c r="R14" s="73">
        <f>L10-R10</f>
        <v>66.4849999999999</v>
      </c>
    </row>
    <row r="15" spans="14:18" ht="19.5" customHeight="1">
      <c r="N15" s="74">
        <v>0.05</v>
      </c>
      <c r="O15" s="71">
        <f>O14*1000/2</f>
        <v>107515.99999999985</v>
      </c>
      <c r="P15" s="71">
        <f>P14*1000/2</f>
        <v>90509.49999999988</v>
      </c>
      <c r="Q15" s="71">
        <f>Q14*1000/2</f>
        <v>135764.00000000012</v>
      </c>
      <c r="R15" s="71">
        <f>R14*1000/2</f>
        <v>33242.49999999995</v>
      </c>
    </row>
    <row r="16" spans="1:17" s="57" customFormat="1" ht="66.75" customHeight="1">
      <c r="A16" s="157" t="s">
        <v>47</v>
      </c>
      <c r="B16" s="158"/>
      <c r="C16" s="158"/>
      <c r="D16" s="158"/>
      <c r="E16" s="158"/>
      <c r="F16" s="155"/>
      <c r="G16" s="155"/>
      <c r="H16" s="155"/>
      <c r="I16" s="156" t="s">
        <v>46</v>
      </c>
      <c r="J16" s="156"/>
      <c r="K16" s="55"/>
      <c r="L16" s="55"/>
      <c r="M16" s="55"/>
      <c r="N16" s="70"/>
      <c r="O16" s="56"/>
      <c r="P16" s="56"/>
      <c r="Q16" s="56"/>
    </row>
    <row r="17" spans="1:17" s="57" customFormat="1" ht="66.75" customHeight="1">
      <c r="A17" s="130"/>
      <c r="B17" s="131"/>
      <c r="C17" s="131"/>
      <c r="D17" s="131"/>
      <c r="E17" s="131"/>
      <c r="F17" s="132"/>
      <c r="G17" s="132"/>
      <c r="H17" s="132"/>
      <c r="I17" s="55"/>
      <c r="J17" s="55"/>
      <c r="K17" s="55"/>
      <c r="L17" s="55"/>
      <c r="M17" s="55"/>
      <c r="N17" s="70"/>
      <c r="O17" s="56"/>
      <c r="P17" s="56"/>
      <c r="Q17" s="56"/>
    </row>
    <row r="18" spans="1:10" ht="60.75" customHeight="1">
      <c r="A18" s="139" t="s">
        <v>36</v>
      </c>
      <c r="B18" s="140"/>
      <c r="C18" s="140"/>
      <c r="D18" s="140"/>
      <c r="E18" s="140"/>
      <c r="F18" s="141"/>
      <c r="G18" s="141"/>
      <c r="H18" s="141"/>
      <c r="I18" s="142" t="s">
        <v>37</v>
      </c>
      <c r="J18" s="142"/>
    </row>
    <row r="19" spans="1:10" ht="24.75" customHeight="1">
      <c r="A19" s="130"/>
      <c r="B19" s="131"/>
      <c r="C19" s="131"/>
      <c r="D19" s="131"/>
      <c r="E19" s="131"/>
      <c r="F19" s="132"/>
      <c r="G19" s="132"/>
      <c r="H19" s="132"/>
      <c r="I19" s="55"/>
      <c r="J19" s="55"/>
    </row>
    <row r="20" spans="1:4" ht="11.25" customHeight="1">
      <c r="A20" s="25" t="s">
        <v>44</v>
      </c>
      <c r="B20" s="24"/>
      <c r="C20" s="24"/>
      <c r="D20" s="24"/>
    </row>
    <row r="21" ht="24.75" customHeight="1">
      <c r="A21" s="68" t="s">
        <v>50</v>
      </c>
    </row>
  </sheetData>
  <sheetProtection/>
  <mergeCells count="24">
    <mergeCell ref="A7:M7"/>
    <mergeCell ref="F16:H16"/>
    <mergeCell ref="I16:J16"/>
    <mergeCell ref="B8:B9"/>
    <mergeCell ref="A16:E16"/>
    <mergeCell ref="C8:C9"/>
    <mergeCell ref="E8:E9"/>
    <mergeCell ref="H8:M8"/>
    <mergeCell ref="G5:L5"/>
    <mergeCell ref="A1:S1"/>
    <mergeCell ref="R6:S6"/>
    <mergeCell ref="F8:F9"/>
    <mergeCell ref="D8:D9"/>
    <mergeCell ref="N2:S2"/>
    <mergeCell ref="N3:S3"/>
    <mergeCell ref="N7:S7"/>
    <mergeCell ref="A4:S4"/>
    <mergeCell ref="N8:N9"/>
    <mergeCell ref="A18:E18"/>
    <mergeCell ref="F18:H18"/>
    <mergeCell ref="I18:J18"/>
    <mergeCell ref="O8:S8"/>
    <mergeCell ref="A8:A9"/>
    <mergeCell ref="G8:G9"/>
  </mergeCells>
  <printOptions/>
  <pageMargins left="0.1968503937007874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tabSelected="1" view="pageBreakPreview" zoomScaleNormal="80" zoomScaleSheetLayoutView="100" workbookViewId="0" topLeftCell="B1">
      <selection activeCell="E8" sqref="E8"/>
    </sheetView>
  </sheetViews>
  <sheetFormatPr defaultColWidth="9.140625" defaultRowHeight="12.75"/>
  <cols>
    <col min="1" max="1" width="3.00390625" style="11" hidden="1" customWidth="1"/>
    <col min="2" max="2" width="5.28125" style="11" customWidth="1"/>
    <col min="3" max="3" width="34.28125" style="11" customWidth="1"/>
    <col min="4" max="4" width="17.57421875" style="11" customWidth="1"/>
    <col min="5" max="5" width="18.57421875" style="11" customWidth="1"/>
    <col min="6" max="6" width="14.7109375" style="11" customWidth="1"/>
    <col min="7" max="7" width="12.57421875" style="11" customWidth="1"/>
    <col min="8" max="8" width="16.421875" style="11" customWidth="1"/>
    <col min="9" max="9" width="15.421875" style="11" customWidth="1"/>
    <col min="10" max="10" width="35.421875" style="11" customWidth="1"/>
    <col min="11" max="16384" width="9.140625" style="11" customWidth="1"/>
  </cols>
  <sheetData>
    <row r="1" spans="2:10" ht="15">
      <c r="B1" s="13"/>
      <c r="C1" s="13"/>
      <c r="D1" s="13"/>
      <c r="E1" s="13"/>
      <c r="G1" s="13"/>
      <c r="H1" s="12"/>
      <c r="I1" s="178" t="s">
        <v>40</v>
      </c>
      <c r="J1" s="179"/>
    </row>
    <row r="2" spans="2:10" ht="12" customHeight="1">
      <c r="B2" s="13"/>
      <c r="C2" s="13"/>
      <c r="D2" s="13"/>
      <c r="E2" s="51"/>
      <c r="F2" s="52"/>
      <c r="G2" s="12"/>
      <c r="H2" s="12"/>
      <c r="I2" s="179"/>
      <c r="J2" s="179"/>
    </row>
    <row r="3" spans="2:10" ht="12" customHeight="1">
      <c r="B3" s="13"/>
      <c r="C3" s="13"/>
      <c r="D3" s="13"/>
      <c r="E3" s="51"/>
      <c r="F3" s="52"/>
      <c r="G3" s="12"/>
      <c r="H3" s="12"/>
      <c r="I3" s="179"/>
      <c r="J3" s="179"/>
    </row>
    <row r="4" spans="2:10" ht="30.75" customHeight="1">
      <c r="B4" s="181" t="s">
        <v>39</v>
      </c>
      <c r="C4" s="181"/>
      <c r="D4" s="181"/>
      <c r="E4" s="181"/>
      <c r="F4" s="181"/>
      <c r="G4" s="181"/>
      <c r="H4" s="181"/>
      <c r="I4" s="181"/>
      <c r="J4" s="181"/>
    </row>
    <row r="5" spans="2:10" ht="11.25" customHeight="1">
      <c r="B5" s="26"/>
      <c r="C5" s="180"/>
      <c r="D5" s="180"/>
      <c r="E5" s="180"/>
      <c r="F5" s="180"/>
      <c r="G5" s="180"/>
      <c r="H5" s="180"/>
      <c r="I5" s="180"/>
      <c r="J5" s="27"/>
    </row>
    <row r="6" spans="2:10" ht="13.5" customHeight="1">
      <c r="B6" s="26"/>
      <c r="C6" s="180" t="s">
        <v>52</v>
      </c>
      <c r="D6" s="180"/>
      <c r="E6" s="180"/>
      <c r="F6" s="180"/>
      <c r="G6" s="180"/>
      <c r="H6" s="180"/>
      <c r="I6" s="180"/>
      <c r="J6" s="183"/>
    </row>
    <row r="7" spans="2:9" ht="14.25" customHeight="1" thickBot="1">
      <c r="B7" s="13"/>
      <c r="C7" s="14"/>
      <c r="D7" s="13"/>
      <c r="E7" s="13"/>
      <c r="F7" s="13"/>
      <c r="G7" s="13"/>
      <c r="H7" s="13"/>
      <c r="I7" s="13"/>
    </row>
    <row r="8" spans="2:10" ht="60.75" thickBot="1">
      <c r="B8" s="40" t="s">
        <v>22</v>
      </c>
      <c r="C8" s="121" t="s">
        <v>23</v>
      </c>
      <c r="D8" s="37" t="s">
        <v>24</v>
      </c>
      <c r="E8" s="33" t="s">
        <v>25</v>
      </c>
      <c r="F8" s="33" t="s">
        <v>26</v>
      </c>
      <c r="G8" s="33" t="s">
        <v>24</v>
      </c>
      <c r="H8" s="34" t="s">
        <v>27</v>
      </c>
      <c r="I8" s="35" t="s">
        <v>28</v>
      </c>
      <c r="J8" s="36" t="s">
        <v>29</v>
      </c>
    </row>
    <row r="9" spans="2:10" s="15" customFormat="1" ht="12.75" customHeight="1">
      <c r="B9" s="41">
        <v>1</v>
      </c>
      <c r="C9" s="184" t="s">
        <v>38</v>
      </c>
      <c r="D9" s="77"/>
      <c r="E9" s="78"/>
      <c r="F9" s="97"/>
      <c r="G9" s="79"/>
      <c r="H9" s="97"/>
      <c r="I9" s="110">
        <f>215032.15</f>
        <v>215032.15</v>
      </c>
      <c r="J9" s="166" t="s">
        <v>51</v>
      </c>
    </row>
    <row r="10" spans="2:10" s="15" customFormat="1" ht="12.75">
      <c r="B10" s="42">
        <v>2</v>
      </c>
      <c r="C10" s="185"/>
      <c r="D10" s="80"/>
      <c r="E10" s="75"/>
      <c r="F10" s="98"/>
      <c r="G10" s="76"/>
      <c r="H10" s="98"/>
      <c r="I10" s="111"/>
      <c r="J10" s="187"/>
    </row>
    <row r="11" spans="2:10" s="15" customFormat="1" ht="12.75">
      <c r="B11" s="42">
        <v>3</v>
      </c>
      <c r="C11" s="185"/>
      <c r="D11" s="81"/>
      <c r="E11" s="75"/>
      <c r="F11" s="98"/>
      <c r="G11" s="76"/>
      <c r="H11" s="98"/>
      <c r="I11" s="111"/>
      <c r="J11" s="187"/>
    </row>
    <row r="12" spans="2:10" s="15" customFormat="1" ht="12.75" hidden="1">
      <c r="B12" s="42">
        <v>4</v>
      </c>
      <c r="C12" s="185"/>
      <c r="D12" s="81"/>
      <c r="E12" s="75"/>
      <c r="F12" s="98"/>
      <c r="G12" s="76"/>
      <c r="H12" s="98"/>
      <c r="I12" s="111"/>
      <c r="J12" s="187"/>
    </row>
    <row r="13" spans="2:10" s="15" customFormat="1" ht="12.75" hidden="1">
      <c r="B13" s="42">
        <v>5</v>
      </c>
      <c r="C13" s="185"/>
      <c r="D13" s="81"/>
      <c r="E13" s="75"/>
      <c r="F13" s="98"/>
      <c r="G13" s="76"/>
      <c r="H13" s="98"/>
      <c r="I13" s="111"/>
      <c r="J13" s="187"/>
    </row>
    <row r="14" spans="2:10" s="15" customFormat="1" ht="12.75" hidden="1">
      <c r="B14" s="42">
        <v>6</v>
      </c>
      <c r="C14" s="185"/>
      <c r="D14" s="81"/>
      <c r="E14" s="75"/>
      <c r="F14" s="98"/>
      <c r="G14" s="76"/>
      <c r="H14" s="98"/>
      <c r="I14" s="111"/>
      <c r="J14" s="187"/>
    </row>
    <row r="15" spans="2:10" s="15" customFormat="1" ht="12.75" hidden="1">
      <c r="B15" s="42">
        <v>7</v>
      </c>
      <c r="C15" s="185"/>
      <c r="D15" s="81"/>
      <c r="E15" s="75"/>
      <c r="F15" s="98"/>
      <c r="G15" s="76"/>
      <c r="H15" s="98"/>
      <c r="I15" s="111"/>
      <c r="J15" s="187"/>
    </row>
    <row r="16" spans="2:10" s="15" customFormat="1" ht="12.75" hidden="1">
      <c r="B16" s="90">
        <v>8</v>
      </c>
      <c r="C16" s="185"/>
      <c r="D16" s="81"/>
      <c r="E16" s="75"/>
      <c r="F16" s="98"/>
      <c r="G16" s="76"/>
      <c r="H16" s="98"/>
      <c r="I16" s="111"/>
      <c r="J16" s="187"/>
    </row>
    <row r="17" spans="2:10" s="15" customFormat="1" ht="12.75" hidden="1">
      <c r="B17" s="90">
        <v>9</v>
      </c>
      <c r="C17" s="185"/>
      <c r="D17" s="81"/>
      <c r="E17" s="75"/>
      <c r="F17" s="98"/>
      <c r="G17" s="76"/>
      <c r="H17" s="98"/>
      <c r="I17" s="111"/>
      <c r="J17" s="187"/>
    </row>
    <row r="18" spans="2:10" s="15" customFormat="1" ht="12.75" hidden="1">
      <c r="B18" s="90">
        <v>10</v>
      </c>
      <c r="C18" s="185"/>
      <c r="D18" s="81"/>
      <c r="E18" s="75"/>
      <c r="F18" s="98"/>
      <c r="G18" s="76"/>
      <c r="H18" s="98"/>
      <c r="I18" s="111"/>
      <c r="J18" s="187"/>
    </row>
    <row r="19" spans="2:10" s="15" customFormat="1" ht="12.75" hidden="1">
      <c r="B19" s="90">
        <v>11</v>
      </c>
      <c r="C19" s="185"/>
      <c r="D19" s="81"/>
      <c r="E19" s="75"/>
      <c r="F19" s="98"/>
      <c r="G19" s="76"/>
      <c r="H19" s="98"/>
      <c r="I19" s="111"/>
      <c r="J19" s="187"/>
    </row>
    <row r="20" spans="2:10" s="15" customFormat="1" ht="12.75" hidden="1">
      <c r="B20" s="90">
        <v>12</v>
      </c>
      <c r="C20" s="185"/>
      <c r="D20" s="81"/>
      <c r="E20" s="75"/>
      <c r="F20" s="98"/>
      <c r="G20" s="76"/>
      <c r="H20" s="98"/>
      <c r="I20" s="111"/>
      <c r="J20" s="187"/>
    </row>
    <row r="21" spans="2:10" s="15" customFormat="1" ht="12.75" hidden="1">
      <c r="B21" s="42">
        <v>13</v>
      </c>
      <c r="C21" s="185"/>
      <c r="D21" s="133"/>
      <c r="E21" s="75"/>
      <c r="F21" s="98"/>
      <c r="G21" s="76"/>
      <c r="H21" s="98"/>
      <c r="I21" s="111"/>
      <c r="J21" s="187"/>
    </row>
    <row r="22" spans="2:10" s="15" customFormat="1" ht="13.5" thickBot="1">
      <c r="B22" s="128">
        <v>14</v>
      </c>
      <c r="C22" s="186"/>
      <c r="D22" s="93"/>
      <c r="E22" s="91"/>
      <c r="F22" s="99"/>
      <c r="G22" s="92"/>
      <c r="H22" s="99"/>
      <c r="I22" s="112"/>
      <c r="J22" s="188"/>
    </row>
    <row r="23" spans="2:10" s="15" customFormat="1" ht="14.25" thickBot="1">
      <c r="B23" s="89"/>
      <c r="C23" s="39" t="s">
        <v>30</v>
      </c>
      <c r="D23" s="61" t="s">
        <v>31</v>
      </c>
      <c r="E23" s="62">
        <f>E9+E10+E11+E12+E13+E14+E15+E16+E17+E18+E19+E20+E21+E22</f>
        <v>0</v>
      </c>
      <c r="F23" s="108">
        <f>F9+F10+F11+F12+F13+F14+F15+F18+F21</f>
        <v>0</v>
      </c>
      <c r="G23" s="64" t="s">
        <v>31</v>
      </c>
      <c r="H23" s="108">
        <f>H9+H10+H11+H12+H13+H14+H15+H18+H21</f>
        <v>0</v>
      </c>
      <c r="I23" s="108">
        <f>I9+I10+I11+I12+I13+I14+I15+I18+I21</f>
        <v>215032.15</v>
      </c>
      <c r="J23" s="69" t="s">
        <v>31</v>
      </c>
    </row>
    <row r="24" spans="2:10" s="15" customFormat="1" ht="12.75" customHeight="1">
      <c r="B24" s="41">
        <v>1</v>
      </c>
      <c r="C24" s="171" t="s">
        <v>38</v>
      </c>
      <c r="D24" s="77"/>
      <c r="E24" s="78"/>
      <c r="F24" s="97"/>
      <c r="G24" s="79"/>
      <c r="H24" s="97"/>
      <c r="I24" s="110">
        <f>181019.03</f>
        <v>181019.03</v>
      </c>
      <c r="J24" s="166" t="s">
        <v>51</v>
      </c>
    </row>
    <row r="25" spans="2:10" s="15" customFormat="1" ht="12.75">
      <c r="B25" s="42">
        <v>2</v>
      </c>
      <c r="C25" s="172"/>
      <c r="D25" s="85"/>
      <c r="E25" s="75"/>
      <c r="F25" s="98"/>
      <c r="G25" s="76"/>
      <c r="H25" s="98"/>
      <c r="I25" s="111"/>
      <c r="J25" s="167"/>
    </row>
    <row r="26" spans="2:10" s="15" customFormat="1" ht="12.75">
      <c r="B26" s="42">
        <v>3</v>
      </c>
      <c r="C26" s="172"/>
      <c r="D26" s="81"/>
      <c r="E26" s="75"/>
      <c r="F26" s="98"/>
      <c r="G26" s="76"/>
      <c r="H26" s="98"/>
      <c r="I26" s="111"/>
      <c r="J26" s="167"/>
    </row>
    <row r="27" spans="2:10" s="15" customFormat="1" ht="12.75" hidden="1">
      <c r="B27" s="42">
        <v>4</v>
      </c>
      <c r="C27" s="173"/>
      <c r="D27" s="81"/>
      <c r="E27" s="75"/>
      <c r="F27" s="98"/>
      <c r="G27" s="76"/>
      <c r="H27" s="98"/>
      <c r="I27" s="111"/>
      <c r="J27" s="168"/>
    </row>
    <row r="28" spans="2:10" s="15" customFormat="1" ht="12.75" hidden="1">
      <c r="B28" s="42">
        <v>5</v>
      </c>
      <c r="C28" s="173"/>
      <c r="D28" s="81"/>
      <c r="E28" s="75"/>
      <c r="F28" s="98"/>
      <c r="G28" s="76"/>
      <c r="H28" s="98"/>
      <c r="I28" s="111"/>
      <c r="J28" s="168"/>
    </row>
    <row r="29" spans="2:10" s="15" customFormat="1" ht="12.75" hidden="1">
      <c r="B29" s="42">
        <v>6</v>
      </c>
      <c r="C29" s="173"/>
      <c r="D29" s="81"/>
      <c r="E29" s="75"/>
      <c r="F29" s="98"/>
      <c r="G29" s="76"/>
      <c r="H29" s="98"/>
      <c r="I29" s="111"/>
      <c r="J29" s="168"/>
    </row>
    <row r="30" spans="2:10" s="15" customFormat="1" ht="12.75" hidden="1">
      <c r="B30" s="42">
        <v>7</v>
      </c>
      <c r="C30" s="173"/>
      <c r="D30" s="81"/>
      <c r="E30" s="75"/>
      <c r="F30" s="98"/>
      <c r="G30" s="76"/>
      <c r="H30" s="98"/>
      <c r="I30" s="111"/>
      <c r="J30" s="168"/>
    </row>
    <row r="31" spans="2:10" s="15" customFormat="1" ht="12" customHeight="1" hidden="1">
      <c r="B31" s="42">
        <v>8</v>
      </c>
      <c r="C31" s="173"/>
      <c r="D31" s="81"/>
      <c r="E31" s="75"/>
      <c r="F31" s="98"/>
      <c r="G31" s="76"/>
      <c r="H31" s="98"/>
      <c r="I31" s="111"/>
      <c r="J31" s="168"/>
    </row>
    <row r="32" spans="2:10" s="15" customFormat="1" ht="12.75" hidden="1">
      <c r="B32" s="42">
        <v>9</v>
      </c>
      <c r="C32" s="173"/>
      <c r="D32" s="81"/>
      <c r="E32" s="75"/>
      <c r="F32" s="98"/>
      <c r="G32" s="76"/>
      <c r="H32" s="98"/>
      <c r="I32" s="111"/>
      <c r="J32" s="168"/>
    </row>
    <row r="33" spans="2:10" s="15" customFormat="1" ht="12.75" hidden="1">
      <c r="B33" s="42">
        <v>10</v>
      </c>
      <c r="C33" s="173"/>
      <c r="D33" s="81"/>
      <c r="E33" s="75"/>
      <c r="F33" s="98"/>
      <c r="G33" s="76"/>
      <c r="H33" s="98"/>
      <c r="I33" s="111"/>
      <c r="J33" s="168"/>
    </row>
    <row r="34" spans="2:10" s="15" customFormat="1" ht="13.5" thickBot="1">
      <c r="B34" s="88">
        <v>11</v>
      </c>
      <c r="C34" s="174"/>
      <c r="D34" s="82"/>
      <c r="E34" s="83"/>
      <c r="F34" s="100"/>
      <c r="G34" s="84"/>
      <c r="H34" s="100"/>
      <c r="I34" s="113"/>
      <c r="J34" s="170"/>
    </row>
    <row r="35" spans="2:10" s="15" customFormat="1" ht="18" customHeight="1" thickBot="1">
      <c r="B35" s="89"/>
      <c r="C35" s="43" t="s">
        <v>32</v>
      </c>
      <c r="D35" s="61" t="s">
        <v>31</v>
      </c>
      <c r="E35" s="62">
        <f>E24+E25+E26+E27+E28+E29+E30+E31+E32+E33+E34</f>
        <v>0</v>
      </c>
      <c r="F35" s="108">
        <f>F24+F25+F26+F27+F28+F29+F33+F34</f>
        <v>0</v>
      </c>
      <c r="G35" s="64" t="s">
        <v>31</v>
      </c>
      <c r="H35" s="108">
        <f>H24+H25+H26+H27+H28+H29+H33+H34</f>
        <v>0</v>
      </c>
      <c r="I35" s="108">
        <f>I24+I25+I26+I27+I28+I29+I33+I34</f>
        <v>181019.03</v>
      </c>
      <c r="J35" s="31" t="s">
        <v>31</v>
      </c>
    </row>
    <row r="36" spans="2:10" s="15" customFormat="1" ht="15" customHeight="1">
      <c r="B36" s="41">
        <v>1</v>
      </c>
      <c r="C36" s="171" t="s">
        <v>38</v>
      </c>
      <c r="D36" s="86"/>
      <c r="E36" s="78"/>
      <c r="F36" s="97"/>
      <c r="G36" s="87"/>
      <c r="H36" s="97"/>
      <c r="I36" s="110"/>
      <c r="J36" s="166" t="s">
        <v>51</v>
      </c>
    </row>
    <row r="37" spans="2:10" s="15" customFormat="1" ht="12.75">
      <c r="B37" s="42">
        <v>2</v>
      </c>
      <c r="C37" s="172"/>
      <c r="D37" s="85"/>
      <c r="E37" s="75"/>
      <c r="F37" s="98"/>
      <c r="G37" s="76"/>
      <c r="H37" s="98"/>
      <c r="I37" s="111"/>
      <c r="J37" s="167"/>
    </row>
    <row r="38" spans="2:10" s="15" customFormat="1" ht="12.75">
      <c r="B38" s="42">
        <v>3</v>
      </c>
      <c r="C38" s="172"/>
      <c r="D38" s="81"/>
      <c r="E38" s="75"/>
      <c r="F38" s="98"/>
      <c r="G38" s="76"/>
      <c r="H38" s="98"/>
      <c r="I38" s="111"/>
      <c r="J38" s="167"/>
    </row>
    <row r="39" spans="2:10" s="15" customFormat="1" ht="12.75" hidden="1">
      <c r="B39" s="42">
        <v>4</v>
      </c>
      <c r="C39" s="173"/>
      <c r="D39" s="81"/>
      <c r="E39" s="75"/>
      <c r="F39" s="98"/>
      <c r="G39" s="76"/>
      <c r="H39" s="98"/>
      <c r="I39" s="111"/>
      <c r="J39" s="168"/>
    </row>
    <row r="40" spans="2:10" s="15" customFormat="1" ht="12.75" hidden="1">
      <c r="B40" s="42">
        <v>5</v>
      </c>
      <c r="C40" s="173"/>
      <c r="D40" s="81"/>
      <c r="E40" s="75"/>
      <c r="F40" s="98"/>
      <c r="G40" s="76"/>
      <c r="H40" s="98"/>
      <c r="I40" s="111"/>
      <c r="J40" s="168"/>
    </row>
    <row r="41" spans="2:10" s="15" customFormat="1" ht="12.75" hidden="1">
      <c r="B41" s="42">
        <v>6</v>
      </c>
      <c r="C41" s="173"/>
      <c r="D41" s="81"/>
      <c r="E41" s="75"/>
      <c r="F41" s="98"/>
      <c r="G41" s="76"/>
      <c r="H41" s="98"/>
      <c r="I41" s="111"/>
      <c r="J41" s="168"/>
    </row>
    <row r="42" spans="2:10" s="15" customFormat="1" ht="12.75" hidden="1">
      <c r="B42" s="42">
        <v>7</v>
      </c>
      <c r="C42" s="173"/>
      <c r="D42" s="81"/>
      <c r="E42" s="75"/>
      <c r="F42" s="98"/>
      <c r="G42" s="76"/>
      <c r="H42" s="98"/>
      <c r="I42" s="111"/>
      <c r="J42" s="168"/>
    </row>
    <row r="43" spans="2:10" s="15" customFormat="1" ht="12.75" hidden="1">
      <c r="B43" s="90">
        <v>8</v>
      </c>
      <c r="C43" s="173"/>
      <c r="D43" s="123"/>
      <c r="E43" s="124"/>
      <c r="F43" s="125"/>
      <c r="G43" s="126"/>
      <c r="H43" s="125"/>
      <c r="I43" s="127"/>
      <c r="J43" s="168"/>
    </row>
    <row r="44" spans="2:10" s="15" customFormat="1" ht="12.75" hidden="1">
      <c r="B44" s="42">
        <v>9</v>
      </c>
      <c r="C44" s="173"/>
      <c r="D44" s="81"/>
      <c r="E44" s="75"/>
      <c r="F44" s="98"/>
      <c r="G44" s="76"/>
      <c r="H44" s="98"/>
      <c r="I44" s="111"/>
      <c r="J44" s="168"/>
    </row>
    <row r="45" spans="2:10" s="15" customFormat="1" ht="12.75" hidden="1">
      <c r="B45" s="42">
        <v>10</v>
      </c>
      <c r="C45" s="173"/>
      <c r="D45" s="81"/>
      <c r="E45" s="75"/>
      <c r="F45" s="98"/>
      <c r="G45" s="76"/>
      <c r="H45" s="98"/>
      <c r="I45" s="111"/>
      <c r="J45" s="168"/>
    </row>
    <row r="46" spans="2:10" s="15" customFormat="1" ht="13.5" thickBot="1">
      <c r="B46" s="128">
        <v>11</v>
      </c>
      <c r="C46" s="174"/>
      <c r="D46" s="129"/>
      <c r="E46" s="91"/>
      <c r="F46" s="99"/>
      <c r="G46" s="92"/>
      <c r="H46" s="99"/>
      <c r="I46" s="112"/>
      <c r="J46" s="170"/>
    </row>
    <row r="47" spans="2:10" s="15" customFormat="1" ht="14.25" thickBot="1">
      <c r="B47" s="119"/>
      <c r="C47" s="43" t="s">
        <v>33</v>
      </c>
      <c r="D47" s="61" t="s">
        <v>31</v>
      </c>
      <c r="E47" s="62">
        <f>E36+E37+E38+E39+E40+E41+E42+E43+E44+E45+E46</f>
        <v>0</v>
      </c>
      <c r="F47" s="108">
        <f>F36+F37+F38+F39+F40+F41+F42+F46</f>
        <v>0</v>
      </c>
      <c r="G47" s="64" t="s">
        <v>31</v>
      </c>
      <c r="H47" s="108">
        <f>H36+H37+H38+H39+H40+H41+H42+H46</f>
        <v>0</v>
      </c>
      <c r="I47" s="108">
        <f>I36+I37+I38+I39+I40+I41+I42+I46</f>
        <v>0</v>
      </c>
      <c r="J47" s="69" t="s">
        <v>31</v>
      </c>
    </row>
    <row r="48" spans="2:10" s="15" customFormat="1" ht="12.75" customHeight="1">
      <c r="B48" s="118">
        <v>1</v>
      </c>
      <c r="C48" s="162" t="s">
        <v>38</v>
      </c>
      <c r="D48" s="86"/>
      <c r="E48" s="78"/>
      <c r="F48" s="97"/>
      <c r="G48" s="79"/>
      <c r="H48" s="97"/>
      <c r="I48" s="110"/>
      <c r="J48" s="166" t="s">
        <v>51</v>
      </c>
    </row>
    <row r="49" spans="2:10" s="15" customFormat="1" ht="12.75">
      <c r="B49" s="116">
        <v>2</v>
      </c>
      <c r="C49" s="163"/>
      <c r="D49" s="85"/>
      <c r="E49" s="75"/>
      <c r="F49" s="98"/>
      <c r="G49" s="76"/>
      <c r="H49" s="98"/>
      <c r="I49" s="111"/>
      <c r="J49" s="167"/>
    </row>
    <row r="50" spans="2:10" s="15" customFormat="1" ht="12.75">
      <c r="B50" s="116">
        <v>3</v>
      </c>
      <c r="C50" s="163"/>
      <c r="D50" s="81"/>
      <c r="E50" s="75"/>
      <c r="F50" s="98"/>
      <c r="G50" s="76"/>
      <c r="H50" s="98"/>
      <c r="I50" s="111"/>
      <c r="J50" s="167"/>
    </row>
    <row r="51" spans="2:10" s="15" customFormat="1" ht="12.75" hidden="1">
      <c r="B51" s="116">
        <v>4</v>
      </c>
      <c r="C51" s="164"/>
      <c r="D51" s="81"/>
      <c r="E51" s="75"/>
      <c r="F51" s="98"/>
      <c r="G51" s="76"/>
      <c r="H51" s="98"/>
      <c r="I51" s="111"/>
      <c r="J51" s="168"/>
    </row>
    <row r="52" spans="2:10" s="15" customFormat="1" ht="12.75" hidden="1">
      <c r="B52" s="116">
        <v>5</v>
      </c>
      <c r="C52" s="164"/>
      <c r="D52" s="81"/>
      <c r="E52" s="75"/>
      <c r="F52" s="98"/>
      <c r="G52" s="76"/>
      <c r="H52" s="98"/>
      <c r="I52" s="111"/>
      <c r="J52" s="168"/>
    </row>
    <row r="53" spans="2:10" s="15" customFormat="1" ht="12.75" hidden="1">
      <c r="B53" s="116">
        <v>6</v>
      </c>
      <c r="C53" s="164"/>
      <c r="D53" s="81"/>
      <c r="E53" s="75"/>
      <c r="F53" s="98"/>
      <c r="G53" s="76"/>
      <c r="H53" s="98"/>
      <c r="I53" s="111"/>
      <c r="J53" s="168"/>
    </row>
    <row r="54" spans="2:10" s="15" customFormat="1" ht="12.75" hidden="1">
      <c r="B54" s="116">
        <v>7</v>
      </c>
      <c r="C54" s="164"/>
      <c r="D54" s="81"/>
      <c r="E54" s="75"/>
      <c r="F54" s="98"/>
      <c r="G54" s="76"/>
      <c r="H54" s="98"/>
      <c r="I54" s="111"/>
      <c r="J54" s="169"/>
    </row>
    <row r="55" spans="2:10" s="15" customFormat="1" ht="12.75" hidden="1">
      <c r="B55" s="116">
        <v>8</v>
      </c>
      <c r="C55" s="164"/>
      <c r="D55" s="81"/>
      <c r="E55" s="75"/>
      <c r="F55" s="98"/>
      <c r="G55" s="76"/>
      <c r="H55" s="98"/>
      <c r="I55" s="111"/>
      <c r="J55" s="169"/>
    </row>
    <row r="56" spans="2:10" s="15" customFormat="1" ht="12.75" hidden="1">
      <c r="B56" s="116">
        <v>9</v>
      </c>
      <c r="C56" s="164"/>
      <c r="D56" s="81"/>
      <c r="E56" s="75"/>
      <c r="F56" s="98"/>
      <c r="G56" s="76"/>
      <c r="H56" s="98"/>
      <c r="I56" s="111"/>
      <c r="J56" s="169"/>
    </row>
    <row r="57" spans="2:10" s="15" customFormat="1" ht="12.75" hidden="1">
      <c r="B57" s="116">
        <v>10</v>
      </c>
      <c r="C57" s="164"/>
      <c r="D57" s="81"/>
      <c r="E57" s="75"/>
      <c r="F57" s="98"/>
      <c r="G57" s="76"/>
      <c r="H57" s="98"/>
      <c r="I57" s="111"/>
      <c r="J57" s="169"/>
    </row>
    <row r="58" spans="2:10" s="15" customFormat="1" ht="12.75" hidden="1">
      <c r="B58" s="116">
        <v>11</v>
      </c>
      <c r="C58" s="164"/>
      <c r="D58" s="81"/>
      <c r="E58" s="75"/>
      <c r="F58" s="98"/>
      <c r="G58" s="76"/>
      <c r="H58" s="98"/>
      <c r="I58" s="111"/>
      <c r="J58" s="169"/>
    </row>
    <row r="59" spans="2:10" s="15" customFormat="1" ht="13.5" thickBot="1">
      <c r="B59" s="116">
        <v>12</v>
      </c>
      <c r="C59" s="164"/>
      <c r="D59" s="82"/>
      <c r="E59" s="83"/>
      <c r="F59" s="100"/>
      <c r="G59" s="84"/>
      <c r="H59" s="100"/>
      <c r="I59" s="113"/>
      <c r="J59" s="169"/>
    </row>
    <row r="60" spans="2:10" s="15" customFormat="1" ht="12.75" hidden="1">
      <c r="B60" s="116"/>
      <c r="C60" s="164"/>
      <c r="D60" s="94"/>
      <c r="E60" s="95"/>
      <c r="F60" s="101"/>
      <c r="G60" s="96"/>
      <c r="H60" s="101"/>
      <c r="I60" s="114"/>
      <c r="J60" s="169"/>
    </row>
    <row r="61" spans="2:10" s="15" customFormat="1" ht="12.75" hidden="1">
      <c r="B61" s="116"/>
      <c r="C61" s="164"/>
      <c r="D61" s="81"/>
      <c r="E61" s="75"/>
      <c r="F61" s="98"/>
      <c r="G61" s="76"/>
      <c r="H61" s="98"/>
      <c r="I61" s="111"/>
      <c r="J61" s="169"/>
    </row>
    <row r="62" spans="2:10" s="15" customFormat="1" ht="13.5" hidden="1" thickBot="1">
      <c r="B62" s="120"/>
      <c r="C62" s="165"/>
      <c r="D62" s="93"/>
      <c r="E62" s="91"/>
      <c r="F62" s="99"/>
      <c r="G62" s="92"/>
      <c r="H62" s="99"/>
      <c r="I62" s="112"/>
      <c r="J62" s="170"/>
    </row>
    <row r="63" spans="2:10" s="15" customFormat="1" ht="31.5" customHeight="1" thickBot="1">
      <c r="B63" s="119"/>
      <c r="C63" s="43" t="s">
        <v>34</v>
      </c>
      <c r="D63" s="59" t="s">
        <v>31</v>
      </c>
      <c r="E63" s="60">
        <f>E48+E49+E50+E51+E52+E53+E54+E55+E56+E57+E58+E59+E60+E61+E62</f>
        <v>0</v>
      </c>
      <c r="F63" s="107">
        <f>F48+F49+F50+F51+F52+F53+F54+F57+F58+F59+F60+F61+F62</f>
        <v>0</v>
      </c>
      <c r="G63" s="63" t="s">
        <v>31</v>
      </c>
      <c r="H63" s="107">
        <f>H48+H49+H50+H51+H52+H53+H54+H57+H58</f>
        <v>0</v>
      </c>
      <c r="I63" s="107">
        <f>I48+I49+I50+I51+I52+I53+I54+I57+I58</f>
        <v>0</v>
      </c>
      <c r="J63" s="31" t="s">
        <v>31</v>
      </c>
    </row>
    <row r="64" spans="2:10" s="106" customFormat="1" ht="15.75" thickBot="1">
      <c r="B64" s="117"/>
      <c r="C64" s="38" t="s">
        <v>35</v>
      </c>
      <c r="D64" s="102" t="s">
        <v>31</v>
      </c>
      <c r="E64" s="115">
        <f>E23+E35+E47+E63</f>
        <v>0</v>
      </c>
      <c r="F64" s="103">
        <f>F23+F35+F47+F63</f>
        <v>0</v>
      </c>
      <c r="G64" s="104" t="s">
        <v>31</v>
      </c>
      <c r="H64" s="103">
        <f>H23+H35+H47+H63</f>
        <v>0</v>
      </c>
      <c r="I64" s="109">
        <f>I23+I35+I47+I63</f>
        <v>396051.18</v>
      </c>
      <c r="J64" s="105" t="s">
        <v>31</v>
      </c>
    </row>
    <row r="65" spans="2:10" ht="18" customHeight="1">
      <c r="B65" s="16"/>
      <c r="C65" s="18"/>
      <c r="D65" s="17"/>
      <c r="E65" s="19"/>
      <c r="F65" s="16"/>
      <c r="G65" s="17"/>
      <c r="H65" s="16"/>
      <c r="I65" s="20"/>
      <c r="J65" s="17"/>
    </row>
    <row r="66" spans="2:10" s="27" customFormat="1" ht="52.5" customHeight="1">
      <c r="B66" s="182" t="s">
        <v>45</v>
      </c>
      <c r="C66" s="182"/>
      <c r="D66" s="182"/>
      <c r="E66" s="182"/>
      <c r="F66" s="28"/>
      <c r="G66" s="58"/>
      <c r="H66" s="175"/>
      <c r="I66" s="175"/>
      <c r="J66" s="28" t="s">
        <v>46</v>
      </c>
    </row>
    <row r="67" spans="2:10" s="27" customFormat="1" ht="14.25" customHeight="1">
      <c r="B67" s="30"/>
      <c r="C67" s="30"/>
      <c r="D67" s="30"/>
      <c r="E67" s="29"/>
      <c r="F67" s="28"/>
      <c r="G67" s="32"/>
      <c r="H67" s="32"/>
      <c r="J67" s="54"/>
    </row>
    <row r="68" spans="2:10" s="27" customFormat="1" ht="35.25" customHeight="1">
      <c r="B68" s="177" t="s">
        <v>36</v>
      </c>
      <c r="C68" s="177"/>
      <c r="D68" s="177"/>
      <c r="E68" s="177"/>
      <c r="F68" s="28"/>
      <c r="G68" s="32"/>
      <c r="H68" s="176"/>
      <c r="I68" s="176"/>
      <c r="J68" s="122" t="s">
        <v>37</v>
      </c>
    </row>
    <row r="69" spans="2:10" ht="45.75" customHeight="1">
      <c r="B69" s="27"/>
      <c r="C69" s="161" t="s">
        <v>53</v>
      </c>
      <c r="D69" s="161"/>
      <c r="E69" s="161"/>
      <c r="F69" s="161"/>
      <c r="G69" s="161"/>
      <c r="H69" s="161"/>
      <c r="I69" s="161"/>
      <c r="J69" s="161"/>
    </row>
    <row r="70" s="53" customFormat="1" ht="15"/>
    <row r="71" spans="2:11" ht="12" customHeight="1">
      <c r="B71" s="21"/>
      <c r="C71" s="25" t="s">
        <v>44</v>
      </c>
      <c r="D71" s="21"/>
      <c r="E71" s="21"/>
      <c r="F71" s="21"/>
      <c r="G71" s="21"/>
      <c r="H71" s="21"/>
      <c r="K71" s="22"/>
    </row>
    <row r="72" spans="2:10" ht="14.25" customHeight="1">
      <c r="B72" s="21"/>
      <c r="C72" s="21"/>
      <c r="D72" s="21"/>
      <c r="E72" s="21"/>
      <c r="F72" s="21"/>
      <c r="G72" s="21"/>
      <c r="H72" s="21"/>
      <c r="I72" s="21"/>
      <c r="J72" s="21"/>
    </row>
    <row r="73" spans="2:15" ht="14.25" customHeight="1">
      <c r="B73" s="21"/>
      <c r="C73" s="21"/>
      <c r="D73" s="21"/>
      <c r="J73" s="21"/>
      <c r="K73" s="23"/>
      <c r="L73" s="23"/>
      <c r="M73" s="23"/>
      <c r="N73" s="23"/>
      <c r="O73" s="23"/>
    </row>
    <row r="74" spans="10:15" ht="15">
      <c r="J74" s="21"/>
      <c r="K74" s="21"/>
      <c r="L74" s="21"/>
      <c r="M74" s="21"/>
      <c r="N74" s="21"/>
      <c r="O74" s="21"/>
    </row>
    <row r="75" spans="10:15" ht="15">
      <c r="J75" s="21"/>
      <c r="K75" s="21"/>
      <c r="L75" s="21"/>
      <c r="M75" s="21"/>
      <c r="N75" s="21"/>
      <c r="O75" s="21"/>
    </row>
    <row r="76" ht="15">
      <c r="J76" s="21"/>
    </row>
    <row r="77" ht="15">
      <c r="J77" s="21"/>
    </row>
    <row r="78" ht="15">
      <c r="J78" s="21"/>
    </row>
    <row r="79" ht="15">
      <c r="J79" s="21"/>
    </row>
    <row r="80" ht="14.25" customHeight="1">
      <c r="J80" s="23"/>
    </row>
    <row r="81" ht="15" hidden="1">
      <c r="J81" s="23"/>
    </row>
    <row r="82" ht="168" customHeight="1">
      <c r="J82" s="23"/>
    </row>
    <row r="83" ht="15" hidden="1">
      <c r="J83" s="23"/>
    </row>
    <row r="84" ht="15" hidden="1">
      <c r="J84" s="21"/>
    </row>
    <row r="85" ht="15" hidden="1">
      <c r="J85" s="21"/>
    </row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17">
    <mergeCell ref="I1:J3"/>
    <mergeCell ref="C5:I5"/>
    <mergeCell ref="B4:J4"/>
    <mergeCell ref="B66:E66"/>
    <mergeCell ref="C6:J6"/>
    <mergeCell ref="C36:C46"/>
    <mergeCell ref="J36:J46"/>
    <mergeCell ref="C9:C22"/>
    <mergeCell ref="J9:J22"/>
    <mergeCell ref="C69:J69"/>
    <mergeCell ref="C48:C62"/>
    <mergeCell ref="J48:J62"/>
    <mergeCell ref="C24:C34"/>
    <mergeCell ref="J24:J34"/>
    <mergeCell ref="H66:I66"/>
    <mergeCell ref="H68:I68"/>
    <mergeCell ref="B68:E68"/>
  </mergeCells>
  <printOptions horizontalCentered="1"/>
  <pageMargins left="0.5905511811023623" right="0.3937007874015748" top="0.3937007874015748" bottom="0.3937007874015748" header="0.15748031496062992" footer="0.31496062992125984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2016-03-10T08:35:52Z</cp:lastPrinted>
  <dcterms:created xsi:type="dcterms:W3CDTF">1996-10-08T23:32:33Z</dcterms:created>
  <dcterms:modified xsi:type="dcterms:W3CDTF">2016-03-10T08:44:00Z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