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79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<sst xmlns="http://schemas.openxmlformats.org/spreadsheetml/2006/main" count="93" uniqueCount="92">
  <si>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 xml:space="preserve"> Приложение 1</t>
  </si>
  <si>
    <t>к решению  Совета депутатов</t>
  </si>
  <si>
    <t>МО Назиевское городское поселение</t>
  </si>
  <si>
    <t>МО Кировский район Ленинградской области</t>
  </si>
  <si>
    <t>от "24" апреля 2013 г. №06</t>
  </si>
  <si>
    <t>Исполнение доходной части бюджета МО Назиевское городское поселение за 2012 год</t>
  </si>
  <si>
    <t xml:space="preserve"> </t>
  </si>
  <si>
    <t>КБК</t>
  </si>
  <si>
    <t>Наименование доходов</t>
  </si>
  <si>
    <t xml:space="preserve"> Сумма (тыс.руб)</t>
  </si>
  <si>
    <t>Факт за 2012 год (тыс.руб)</t>
  </si>
  <si>
    <t>% исполнения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</si>
  <si>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</si>
  <si>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</si>
  <si>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</si>
  <si>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</si>
  <si>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</si>
  <si>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</si>
  <si>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</si>
  <si>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</si>
  <si>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</si>
  <si>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</si>
  <si>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</si>
  <si>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</si>
  <si>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1 06 04000 02 0000 110</t>
  </si>
  <si>
    <t>Транспортный налог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</si>
  <si>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</si>
  <si>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</si>
  <si>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</si>
  <si>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</si>
  <si>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</si>
  <si>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</si>
  <si>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</si>
  <si>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</si>
  <si>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</si>
  <si>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</si>
  <si>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</si>
  <si>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 и муниципальных унитарных предприятий, в том числе казенных)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</si>
  <si>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</si>
  <si>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</si>
  <si>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</si>
  <si>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</si>
  <si>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</si>
  <si>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</si>
  <si>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</si>
  <si>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</si>
  <si>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</si>
  <si>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</si>
  <si>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</si>
  <si>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</si>
  <si>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</si>
  <si>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</si>
  <si>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</si>
  <si>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</si>
  <si>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</si>
  <si>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</si>
  <si>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</si>
  <si>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</si>
  <si>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</si>
  <si>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</si>
  <si>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</si>
  <si>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2 02 02000 00 0000 151</t>
  </si>
  <si>
    <t>Субсидии бюджетам субъектов РФ и муниципальных образований (межбюджетные субсидии)</t>
  </si>
  <si>
    <t>2 02 02077 10 0000 151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</si>
  <si>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</si>
  <si>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2 02 02088 10 0000 151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</si>
  <si>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</si>
  <si>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2 02 02089 10 0000 151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</si>
  <si>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</si>
  <si>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2 02 02999 10 0000 151</t>
  </si>
  <si>
    <t>Прочие субсидии бюджетам поселений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</si>
  <si>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</si>
  <si>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</si>
  <si>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</si>
  <si>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</si>
  <si>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</si>
  <si>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РФ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</si>
  <si>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</si>
  <si>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</si>
  <si>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</si>
  <si>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поселений, в том числе:</t>
  </si>
  <si>
    <t>на финансирование расходов в области жилищного хозяйства на содержание обслуживающего персонала</t>
  </si>
  <si>
    <t>на подготовку и проведение мероприятий, посвященных дню образования Ленинградской области</t>
  </si>
  <si>
    <t>на возмещение недополученных доходов</t>
  </si>
  <si>
    <t>для компенсации дополнительных расходов, связанных с изменением расчетной величины денежных окдадов работников МБУ и МКУ</t>
  </si>
  <si>
    <t>на возмещение фактических затрат (ценовая разница по энергоносителям)</t>
  </si>
  <si>
    <t>на осуществление мероприятий по развитию общественной инфраструктуры муниципального значения Ленинградской области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</si>
  <si>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</si>
  <si>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</si>
  <si>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</si>
  <si>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поселений</t>
  </si>
  <si>
    <t>Всего доходов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</si>
</sst>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165" fontId="0" fillId="0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54"/>
  <sheetViews>
    <sheetView tabSelected="1" zoomScaleSheetLayoutView="100" workbookViewId="0" topLeftCell="A1">
      <selection activeCell="J14" sqref="J14"/>
    </sheetView>
  </sheetViews>
  <sheetFormatPr defaultColWidth="9.00390625" defaultRowHeight="12.75"/>
  <cols>
    <col min="1" max="1" width="20.875" style="1" customWidth="1"/>
    <col min="2" max="3" width="9.125" style="1" customWidth="1"/>
    <col min="4" max="4" width="34.125" style="1" customWidth="1"/>
    <col min="5" max="5" width="13.625" style="6" customWidth="1"/>
    <col min="6" max="6" width="11.375" style="6" customWidth="1"/>
    <col min="7" max="7" width="10.75390625" style="7" customWidth="1"/>
  </cols>
  <sheetData>
    <row r="1" spans="4:7" ht="12.75">
      <c r="D1" s="2" t="s">
        <v>0</v>
      </c>
      <c r="E1" s="2"/>
      <c r="F1" s="2"/>
      <c r="G1" s="2"/>
    </row>
    <row r="2" spans="4:7" ht="12.75">
      <c r="D2" s="2" t="s">
        <v>1</v>
      </c>
      <c r="E2" s="2"/>
      <c r="F2" s="2"/>
      <c r="G2" s="2"/>
    </row>
    <row r="3" spans="4:7" ht="12.75">
      <c r="D3" s="2" t="s">
        <v>2</v>
      </c>
      <c r="E3" s="2"/>
      <c r="F3" s="2"/>
      <c r="G3" s="2"/>
    </row>
    <row r="4" spans="4:7" ht="12.75">
      <c r="D4" s="2" t="s">
        <v>3</v>
      </c>
      <c r="E4" s="2"/>
      <c r="F4" s="2"/>
      <c r="G4" s="2"/>
    </row>
    <row r="5" spans="4:7" ht="12.75" customHeight="1">
      <c r="D5" s="3" t="s">
        <v>4</v>
      </c>
      <c r="E5" s="3"/>
      <c r="F5" s="3"/>
      <c r="G5" s="3"/>
    </row>
    <row r="6" spans="4:5" ht="12.75" customHeight="1">
      <c r="D6" s="4"/>
      <c r="E6" s="5"/>
    </row>
    <row r="7" spans="1:7" ht="12" customHeight="1">
      <c r="A7" s="8" t="s">
        <v>5</v>
      </c>
      <c r="B7" s="8"/>
      <c r="C7" s="8"/>
      <c r="D7" s="8"/>
      <c r="E7" s="8"/>
      <c r="F7" s="8"/>
      <c r="G7" s="8"/>
    </row>
    <row r="8" spans="1:7" ht="12.75" customHeight="1">
      <c r="A8" s="8"/>
      <c r="B8" s="8"/>
      <c r="C8" s="8"/>
      <c r="D8" s="8"/>
      <c r="E8" s="8"/>
      <c r="F8" s="8"/>
      <c r="G8" s="8"/>
    </row>
    <row r="9" spans="2:5" ht="15" customHeight="1">
      <c r="B9" s="9"/>
      <c r="C9" s="9"/>
      <c r="D9" s="9"/>
      <c r="E9" s="6" t="s">
        <v>6</v>
      </c>
    </row>
    <row r="10" spans="1:7" ht="36" customHeight="1">
      <c r="A10" s="10" t="s">
        <v>7</v>
      </c>
      <c r="B10" s="11" t="s">
        <v>8</v>
      </c>
      <c r="C10" s="12"/>
      <c r="D10" s="13"/>
      <c r="E10" s="14" t="s">
        <v>9</v>
      </c>
      <c r="F10" s="15" t="s">
        <v>10</v>
      </c>
      <c r="G10" s="16" t="s">
        <v>11</v>
      </c>
    </row>
    <row r="11" spans="1:7" s="1" customFormat="1" ht="12.75">
      <c r="A11" s="17" t="s">
        <v>12</v>
      </c>
      <c r="B11" s="18" t="s">
        <v>13</v>
      </c>
      <c r="C11" s="18"/>
      <c r="D11" s="18"/>
      <c r="E11" s="19">
        <f>E12+E14+E18+E20+E24+E26+E29</f>
        <v>18785.4</v>
      </c>
      <c r="F11" s="19">
        <f>F12+F14+F18+F20+F24+F26+F29</f>
        <v>19534.399999999998</v>
      </c>
      <c r="G11" s="20">
        <f aca="true" t="shared" si="0" ref="G11:G54">F11/E11</f>
        <v>1.039871389483322</v>
      </c>
    </row>
    <row r="12" spans="1:7" s="1" customFormat="1" ht="12.75">
      <c r="A12" s="17" t="s">
        <v>14</v>
      </c>
      <c r="B12" s="18" t="s">
        <v>15</v>
      </c>
      <c r="C12" s="18"/>
      <c r="D12" s="18"/>
      <c r="E12" s="19">
        <f>E13</f>
        <v>3114.6</v>
      </c>
      <c r="F12" s="19">
        <f>F13</f>
        <v>3231.3</v>
      </c>
      <c r="G12" s="20">
        <f t="shared" si="0"/>
        <v>1.037468695819688</v>
      </c>
    </row>
    <row r="13" spans="1:7" s="1" customFormat="1" ht="12.75">
      <c r="A13" s="21" t="s">
        <v>16</v>
      </c>
      <c r="B13" s="22" t="s">
        <v>17</v>
      </c>
      <c r="C13" s="22"/>
      <c r="D13" s="22"/>
      <c r="E13" s="23">
        <v>3114.6</v>
      </c>
      <c r="F13" s="23">
        <v>3231.3</v>
      </c>
      <c r="G13" s="24">
        <f t="shared" si="0"/>
        <v>1.037468695819688</v>
      </c>
    </row>
    <row r="14" spans="1:7" s="1" customFormat="1" ht="12.75">
      <c r="A14" s="17" t="s">
        <v>18</v>
      </c>
      <c r="B14" s="18" t="s">
        <v>19</v>
      </c>
      <c r="C14" s="18"/>
      <c r="D14" s="18"/>
      <c r="E14" s="19">
        <f>E15+E16+E17</f>
        <v>7434.1</v>
      </c>
      <c r="F14" s="19">
        <f>F15+F16+F17</f>
        <v>7737.299999999999</v>
      </c>
      <c r="G14" s="20">
        <f t="shared" si="0"/>
        <v>1.0407850311402858</v>
      </c>
    </row>
    <row r="15" spans="1:7" s="1" customFormat="1" ht="12.75">
      <c r="A15" s="21" t="s">
        <v>20</v>
      </c>
      <c r="B15" s="22" t="s">
        <v>21</v>
      </c>
      <c r="C15" s="22"/>
      <c r="D15" s="22"/>
      <c r="E15" s="23">
        <v>400</v>
      </c>
      <c r="F15" s="23">
        <v>401.3</v>
      </c>
      <c r="G15" s="24">
        <f t="shared" si="0"/>
        <v>1.00325</v>
      </c>
    </row>
    <row r="16" spans="1:7" s="1" customFormat="1" ht="12.75">
      <c r="A16" s="21" t="s">
        <v>22</v>
      </c>
      <c r="B16" s="22" t="s">
        <v>23</v>
      </c>
      <c r="C16" s="22"/>
      <c r="D16" s="22"/>
      <c r="E16" s="23">
        <v>5012.1</v>
      </c>
      <c r="F16" s="23">
        <v>5056.4</v>
      </c>
      <c r="G16" s="24">
        <f t="shared" si="0"/>
        <v>1.0088386105624387</v>
      </c>
    </row>
    <row r="17" spans="1:7" s="1" customFormat="1" ht="12.75">
      <c r="A17" s="21" t="s">
        <v>24</v>
      </c>
      <c r="B17" s="22" t="s">
        <v>25</v>
      </c>
      <c r="C17" s="22"/>
      <c r="D17" s="22"/>
      <c r="E17" s="23">
        <v>2022</v>
      </c>
      <c r="F17" s="23">
        <v>2279.6</v>
      </c>
      <c r="G17" s="24">
        <f t="shared" si="0"/>
        <v>1.1273986152324431</v>
      </c>
    </row>
    <row r="18" spans="1:7" s="1" customFormat="1" ht="12.75">
      <c r="A18" s="17" t="s">
        <v>26</v>
      </c>
      <c r="B18" s="18" t="s">
        <v>27</v>
      </c>
      <c r="C18" s="18"/>
      <c r="D18" s="18"/>
      <c r="E18" s="19">
        <f>E19</f>
        <v>56.5</v>
      </c>
      <c r="F18" s="19">
        <f>F19</f>
        <v>56.1</v>
      </c>
      <c r="G18" s="20">
        <f t="shared" si="0"/>
        <v>0.9929203539823009</v>
      </c>
    </row>
    <row r="19" spans="1:7" s="1" customFormat="1" ht="43.5" customHeight="1">
      <c r="A19" s="21" t="s">
        <v>28</v>
      </c>
      <c r="B19" s="22" t="s">
        <v>29</v>
      </c>
      <c r="C19" s="22"/>
      <c r="D19" s="22"/>
      <c r="E19" s="23">
        <v>56.5</v>
      </c>
      <c r="F19" s="23">
        <v>56.1</v>
      </c>
      <c r="G19" s="24">
        <f t="shared" si="0"/>
        <v>0.9929203539823009</v>
      </c>
    </row>
    <row r="20" spans="1:7" s="1" customFormat="1" ht="30" customHeight="1">
      <c r="A20" s="17" t="s">
        <v>30</v>
      </c>
      <c r="B20" s="25" t="s">
        <v>31</v>
      </c>
      <c r="C20" s="25"/>
      <c r="D20" s="25"/>
      <c r="E20" s="19">
        <f>E21+E23</f>
        <v>5149.9</v>
      </c>
      <c r="F20" s="19">
        <f>F21+F23</f>
        <v>5435.799999999999</v>
      </c>
      <c r="G20" s="20">
        <f t="shared" si="0"/>
        <v>1.0555156410804092</v>
      </c>
    </row>
    <row r="21" spans="1:7" s="1" customFormat="1" ht="77.25" customHeight="1">
      <c r="A21" s="21" t="s">
        <v>32</v>
      </c>
      <c r="B21" s="22" t="s">
        <v>33</v>
      </c>
      <c r="C21" s="22"/>
      <c r="D21" s="22"/>
      <c r="E21" s="23">
        <f>3558.1</f>
        <v>3558.1</v>
      </c>
      <c r="F21" s="23">
        <f>3709.2</f>
        <v>3709.2</v>
      </c>
      <c r="G21" s="24">
        <f t="shared" si="0"/>
        <v>1.0424664849217278</v>
      </c>
    </row>
    <row r="22" spans="1:7" s="1" customFormat="1" ht="66.75" customHeight="1">
      <c r="A22" s="21" t="s">
        <v>34</v>
      </c>
      <c r="B22" s="22" t="s">
        <v>35</v>
      </c>
      <c r="C22" s="22"/>
      <c r="D22" s="22"/>
      <c r="E22" s="23">
        <f>2870</f>
        <v>2870</v>
      </c>
      <c r="F22" s="23">
        <f>3021.1</f>
        <v>3021.1</v>
      </c>
      <c r="G22" s="24">
        <f t="shared" si="0"/>
        <v>1.0526480836236933</v>
      </c>
    </row>
    <row r="23" spans="1:7" s="1" customFormat="1" ht="78.75" customHeight="1">
      <c r="A23" s="21" t="s">
        <v>36</v>
      </c>
      <c r="B23" s="22" t="s">
        <v>37</v>
      </c>
      <c r="C23" s="22"/>
      <c r="D23" s="22"/>
      <c r="E23" s="23">
        <v>1591.8</v>
      </c>
      <c r="F23" s="23">
        <v>1726.6</v>
      </c>
      <c r="G23" s="24">
        <f t="shared" si="0"/>
        <v>1.0846840055283327</v>
      </c>
    </row>
    <row r="24" spans="1:7" s="1" customFormat="1" ht="29.25" customHeight="1">
      <c r="A24" s="26" t="s">
        <v>38</v>
      </c>
      <c r="B24" s="18" t="s">
        <v>39</v>
      </c>
      <c r="C24" s="18"/>
      <c r="D24" s="18"/>
      <c r="E24" s="19">
        <f>E25</f>
        <v>500</v>
      </c>
      <c r="F24" s="19">
        <f>F25</f>
        <v>500.3</v>
      </c>
      <c r="G24" s="20">
        <f t="shared" si="0"/>
        <v>1.0006</v>
      </c>
    </row>
    <row r="25" spans="1:7" s="1" customFormat="1" ht="28.5" customHeight="1">
      <c r="A25" s="27" t="s">
        <v>40</v>
      </c>
      <c r="B25" s="22" t="s">
        <v>41</v>
      </c>
      <c r="C25" s="22"/>
      <c r="D25" s="22"/>
      <c r="E25" s="23">
        <v>500</v>
      </c>
      <c r="F25" s="23">
        <v>500.3</v>
      </c>
      <c r="G25" s="24">
        <f t="shared" si="0"/>
        <v>1.0006</v>
      </c>
    </row>
    <row r="26" spans="1:7" s="1" customFormat="1" ht="25.5" customHeight="1">
      <c r="A26" s="28" t="s">
        <v>42</v>
      </c>
      <c r="B26" s="18" t="s">
        <v>43</v>
      </c>
      <c r="C26" s="18"/>
      <c r="D26" s="18"/>
      <c r="E26" s="19">
        <f>E27+E28</f>
        <v>2528.8</v>
      </c>
      <c r="F26" s="19">
        <f>F27+F28</f>
        <v>2572.1</v>
      </c>
      <c r="G26" s="20">
        <f t="shared" si="0"/>
        <v>1.0171227459664662</v>
      </c>
    </row>
    <row r="27" spans="1:7" s="1" customFormat="1" ht="66.75" customHeight="1">
      <c r="A27" s="27" t="s">
        <v>44</v>
      </c>
      <c r="B27" s="22" t="s">
        <v>45</v>
      </c>
      <c r="C27" s="22"/>
      <c r="D27" s="22"/>
      <c r="E27" s="23">
        <v>756.7</v>
      </c>
      <c r="F27" s="23">
        <v>800</v>
      </c>
      <c r="G27" s="24">
        <f t="shared" si="0"/>
        <v>1.0572221488040174</v>
      </c>
    </row>
    <row r="28" spans="1:7" s="1" customFormat="1" ht="39" customHeight="1">
      <c r="A28" s="27" t="s">
        <v>46</v>
      </c>
      <c r="B28" s="29" t="s">
        <v>47</v>
      </c>
      <c r="C28" s="29"/>
      <c r="D28" s="29"/>
      <c r="E28" s="23">
        <v>1772.1</v>
      </c>
      <c r="F28" s="23">
        <v>1772.1</v>
      </c>
      <c r="G28" s="24">
        <f t="shared" si="0"/>
        <v>1</v>
      </c>
    </row>
    <row r="29" spans="1:7" s="1" customFormat="1" ht="12.75">
      <c r="A29" s="28" t="s">
        <v>48</v>
      </c>
      <c r="B29" s="25" t="s">
        <v>49</v>
      </c>
      <c r="C29" s="25"/>
      <c r="D29" s="25"/>
      <c r="E29" s="19">
        <f>E30</f>
        <v>1.5</v>
      </c>
      <c r="F29" s="19">
        <f>F30</f>
        <v>1.5</v>
      </c>
      <c r="G29" s="20">
        <f t="shared" si="0"/>
        <v>1</v>
      </c>
    </row>
    <row r="30" spans="1:7" s="1" customFormat="1" ht="28.5" customHeight="1">
      <c r="A30" s="27" t="s">
        <v>50</v>
      </c>
      <c r="B30" s="29" t="s">
        <v>51</v>
      </c>
      <c r="C30" s="29"/>
      <c r="D30" s="29"/>
      <c r="E30" s="30">
        <v>1.5</v>
      </c>
      <c r="F30" s="30">
        <v>1.5</v>
      </c>
      <c r="G30" s="31">
        <f t="shared" si="0"/>
        <v>1</v>
      </c>
    </row>
    <row r="31" spans="1:7" s="1" customFormat="1" ht="12.75">
      <c r="A31" s="17" t="s">
        <v>52</v>
      </c>
      <c r="B31" s="18" t="s">
        <v>53</v>
      </c>
      <c r="C31" s="18"/>
      <c r="D31" s="18"/>
      <c r="E31" s="19">
        <f>E32</f>
        <v>33805.299999999996</v>
      </c>
      <c r="F31" s="19">
        <f>F32</f>
        <v>33805.299999999996</v>
      </c>
      <c r="G31" s="20">
        <f t="shared" si="0"/>
        <v>1</v>
      </c>
    </row>
    <row r="32" spans="1:7" ht="25.5" customHeight="1">
      <c r="A32" s="28" t="s">
        <v>54</v>
      </c>
      <c r="B32" s="32" t="s">
        <v>55</v>
      </c>
      <c r="C32" s="33"/>
      <c r="D32" s="34"/>
      <c r="E32" s="19">
        <f>E33+E36+E41+E44+E52</f>
        <v>33805.299999999996</v>
      </c>
      <c r="F32" s="19">
        <f>F33+F36+F41+F44+F52</f>
        <v>33805.299999999996</v>
      </c>
      <c r="G32" s="20">
        <f t="shared" si="0"/>
        <v>1</v>
      </c>
    </row>
    <row r="33" spans="1:7" ht="27.75" customHeight="1">
      <c r="A33" s="28" t="s">
        <v>56</v>
      </c>
      <c r="B33" s="32" t="s">
        <v>57</v>
      </c>
      <c r="C33" s="33"/>
      <c r="D33" s="34"/>
      <c r="E33" s="19">
        <f>E34+E35</f>
        <v>11185</v>
      </c>
      <c r="F33" s="19">
        <f>F34+F35</f>
        <v>11185</v>
      </c>
      <c r="G33" s="20">
        <f t="shared" si="0"/>
        <v>1</v>
      </c>
    </row>
    <row r="34" spans="1:7" ht="40.5" customHeight="1">
      <c r="A34" s="27" t="s">
        <v>58</v>
      </c>
      <c r="B34" s="35" t="s">
        <v>59</v>
      </c>
      <c r="C34" s="36"/>
      <c r="D34" s="37"/>
      <c r="E34" s="23">
        <v>3573.3</v>
      </c>
      <c r="F34" s="23">
        <v>3573.3</v>
      </c>
      <c r="G34" s="24">
        <f t="shared" si="0"/>
        <v>1</v>
      </c>
    </row>
    <row r="35" spans="1:7" ht="40.5" customHeight="1">
      <c r="A35" s="27" t="s">
        <v>58</v>
      </c>
      <c r="B35" s="35" t="s">
        <v>60</v>
      </c>
      <c r="C35" s="36"/>
      <c r="D35" s="37"/>
      <c r="E35" s="23">
        <v>7611.7</v>
      </c>
      <c r="F35" s="23">
        <v>7611.7</v>
      </c>
      <c r="G35" s="24">
        <f t="shared" si="0"/>
        <v>1</v>
      </c>
    </row>
    <row r="36" spans="1:7" ht="25.5" customHeight="1">
      <c r="A36" s="28" t="s">
        <v>61</v>
      </c>
      <c r="B36" s="32" t="s">
        <v>62</v>
      </c>
      <c r="C36" s="33"/>
      <c r="D36" s="34"/>
      <c r="E36" s="19">
        <f>E37+E38+E39+E40</f>
        <v>15731.199999999999</v>
      </c>
      <c r="F36" s="19">
        <f>F37+F38+F39+F40</f>
        <v>15731.199999999999</v>
      </c>
      <c r="G36" s="20">
        <f t="shared" si="0"/>
        <v>1</v>
      </c>
    </row>
    <row r="37" spans="1:7" ht="52.5" customHeight="1">
      <c r="A37" s="27" t="s">
        <v>63</v>
      </c>
      <c r="B37" s="35" t="s">
        <v>64</v>
      </c>
      <c r="C37" s="36"/>
      <c r="D37" s="37"/>
      <c r="E37" s="23">
        <v>2112.2</v>
      </c>
      <c r="F37" s="23">
        <v>1132.4</v>
      </c>
      <c r="G37" s="24">
        <f t="shared" si="0"/>
        <v>0.5361234731559512</v>
      </c>
    </row>
    <row r="38" spans="1:7" ht="90" customHeight="1">
      <c r="A38" s="27" t="s">
        <v>65</v>
      </c>
      <c r="B38" s="35" t="s">
        <v>66</v>
      </c>
      <c r="C38" s="36"/>
      <c r="D38" s="37"/>
      <c r="E38" s="23">
        <v>8015.6</v>
      </c>
      <c r="F38" s="23">
        <v>8015.6</v>
      </c>
      <c r="G38" s="24">
        <f t="shared" si="0"/>
        <v>1</v>
      </c>
    </row>
    <row r="39" spans="1:7" ht="52.5" customHeight="1">
      <c r="A39" s="27" t="s">
        <v>67</v>
      </c>
      <c r="B39" s="35" t="s">
        <v>68</v>
      </c>
      <c r="C39" s="36"/>
      <c r="D39" s="37"/>
      <c r="E39" s="23">
        <v>3515.5</v>
      </c>
      <c r="F39" s="23">
        <v>4495.3</v>
      </c>
      <c r="G39" s="24">
        <f t="shared" si="0"/>
        <v>1.2787085763049353</v>
      </c>
    </row>
    <row r="40" spans="1:7" ht="14.25" customHeight="1">
      <c r="A40" s="27" t="s">
        <v>69</v>
      </c>
      <c r="B40" s="35" t="s">
        <v>70</v>
      </c>
      <c r="C40" s="36"/>
      <c r="D40" s="37"/>
      <c r="E40" s="23">
        <v>2087.9</v>
      </c>
      <c r="F40" s="23">
        <v>2087.9</v>
      </c>
      <c r="G40" s="24">
        <f t="shared" si="0"/>
        <v>1</v>
      </c>
    </row>
    <row r="41" spans="1:7" ht="27" customHeight="1">
      <c r="A41" s="28" t="s">
        <v>71</v>
      </c>
      <c r="B41" s="32" t="s">
        <v>72</v>
      </c>
      <c r="C41" s="33"/>
      <c r="D41" s="34"/>
      <c r="E41" s="19">
        <f>E42+E43</f>
        <v>205.1</v>
      </c>
      <c r="F41" s="19">
        <f>F42+F43</f>
        <v>205.1</v>
      </c>
      <c r="G41" s="20">
        <f t="shared" si="0"/>
        <v>1</v>
      </c>
    </row>
    <row r="42" spans="1:7" ht="39.75" customHeight="1">
      <c r="A42" s="27" t="s">
        <v>73</v>
      </c>
      <c r="B42" s="35" t="s">
        <v>74</v>
      </c>
      <c r="C42" s="36"/>
      <c r="D42" s="37"/>
      <c r="E42" s="23">
        <v>195.1</v>
      </c>
      <c r="F42" s="23">
        <v>195.1</v>
      </c>
      <c r="G42" s="24">
        <f t="shared" si="0"/>
        <v>1</v>
      </c>
    </row>
    <row r="43" spans="1:7" ht="27.75" customHeight="1">
      <c r="A43" s="27" t="s">
        <v>75</v>
      </c>
      <c r="B43" s="35" t="s">
        <v>76</v>
      </c>
      <c r="C43" s="36"/>
      <c r="D43" s="37"/>
      <c r="E43" s="23">
        <v>10</v>
      </c>
      <c r="F43" s="23">
        <v>10</v>
      </c>
      <c r="G43" s="24">
        <f t="shared" si="0"/>
        <v>1</v>
      </c>
    </row>
    <row r="44" spans="1:7" ht="12.75">
      <c r="A44" s="28" t="s">
        <v>77</v>
      </c>
      <c r="B44" s="32" t="s">
        <v>78</v>
      </c>
      <c r="C44" s="33"/>
      <c r="D44" s="34"/>
      <c r="E44" s="19">
        <f>E45</f>
        <v>5064</v>
      </c>
      <c r="F44" s="19">
        <f>55:55+F45+F59+F58</f>
        <v>5064</v>
      </c>
      <c r="G44" s="20">
        <f t="shared" si="0"/>
        <v>1</v>
      </c>
    </row>
    <row r="45" spans="1:7" ht="26.25" customHeight="1">
      <c r="A45" s="27" t="s">
        <v>79</v>
      </c>
      <c r="B45" s="22" t="s">
        <v>80</v>
      </c>
      <c r="C45" s="22"/>
      <c r="D45" s="22"/>
      <c r="E45" s="23">
        <f>E46+E47+E48+E49+E50+E51</f>
        <v>5064</v>
      </c>
      <c r="F45" s="23">
        <f>F46+F47+F48+F49+F50+F51</f>
        <v>5064</v>
      </c>
      <c r="G45" s="24">
        <f t="shared" si="0"/>
        <v>1</v>
      </c>
    </row>
    <row r="46" spans="1:7" ht="26.25" customHeight="1">
      <c r="A46" s="38"/>
      <c r="B46" s="35" t="s">
        <v>81</v>
      </c>
      <c r="C46" s="36"/>
      <c r="D46" s="37"/>
      <c r="E46" s="23">
        <v>380</v>
      </c>
      <c r="F46" s="23">
        <v>380</v>
      </c>
      <c r="G46" s="24">
        <f t="shared" si="0"/>
        <v>1</v>
      </c>
    </row>
    <row r="47" spans="1:7" ht="31.5" customHeight="1">
      <c r="A47" s="38"/>
      <c r="B47" s="35" t="s">
        <v>82</v>
      </c>
      <c r="C47" s="36"/>
      <c r="D47" s="37"/>
      <c r="E47" s="23">
        <f>460</f>
        <v>460</v>
      </c>
      <c r="F47" s="23">
        <v>460</v>
      </c>
      <c r="G47" s="24">
        <f t="shared" si="0"/>
        <v>1</v>
      </c>
    </row>
    <row r="48" spans="1:7" ht="26.25" customHeight="1">
      <c r="A48" s="38"/>
      <c r="B48" s="35" t="s">
        <v>83</v>
      </c>
      <c r="C48" s="36"/>
      <c r="D48" s="37"/>
      <c r="E48" s="23">
        <v>3463.3</v>
      </c>
      <c r="F48" s="23">
        <v>3463.3</v>
      </c>
      <c r="G48" s="24">
        <f t="shared" si="0"/>
        <v>1</v>
      </c>
    </row>
    <row r="49" spans="1:7" ht="45" customHeight="1">
      <c r="A49" s="38"/>
      <c r="B49" s="35" t="s">
        <v>84</v>
      </c>
      <c r="C49" s="36"/>
      <c r="D49" s="37"/>
      <c r="E49" s="23">
        <v>85.7</v>
      </c>
      <c r="F49" s="23">
        <v>85.7</v>
      </c>
      <c r="G49" s="24">
        <f t="shared" si="0"/>
        <v>1</v>
      </c>
    </row>
    <row r="50" spans="1:7" ht="26.25" customHeight="1">
      <c r="A50" s="38"/>
      <c r="B50" s="35" t="s">
        <v>85</v>
      </c>
      <c r="C50" s="36"/>
      <c r="D50" s="37"/>
      <c r="E50" s="23">
        <v>380</v>
      </c>
      <c r="F50" s="23">
        <v>380</v>
      </c>
      <c r="G50" s="24">
        <f t="shared" si="0"/>
        <v>1</v>
      </c>
    </row>
    <row r="51" spans="1:7" ht="42.75" customHeight="1">
      <c r="A51" s="38"/>
      <c r="B51" s="35" t="s">
        <v>86</v>
      </c>
      <c r="C51" s="36"/>
      <c r="D51" s="37"/>
      <c r="E51" s="23">
        <v>295</v>
      </c>
      <c r="F51" s="23">
        <v>295</v>
      </c>
      <c r="G51" s="24">
        <f t="shared" si="0"/>
        <v>1</v>
      </c>
    </row>
    <row r="52" spans="1:7" ht="12.75">
      <c r="A52" s="39" t="s">
        <v>87</v>
      </c>
      <c r="B52" s="32" t="s">
        <v>88</v>
      </c>
      <c r="C52" s="33"/>
      <c r="D52" s="34"/>
      <c r="E52" s="19">
        <f>E53</f>
        <v>1620</v>
      </c>
      <c r="F52" s="19">
        <f>63:63+F53+F67+F66</f>
        <v>1620</v>
      </c>
      <c r="G52" s="20">
        <f t="shared" si="0"/>
        <v>1</v>
      </c>
    </row>
    <row r="53" spans="1:7" ht="26.25" customHeight="1">
      <c r="A53" s="40" t="s">
        <v>89</v>
      </c>
      <c r="B53" s="22" t="s">
        <v>90</v>
      </c>
      <c r="C53" s="22"/>
      <c r="D53" s="22"/>
      <c r="E53" s="23">
        <v>1620</v>
      </c>
      <c r="F53" s="23">
        <v>1620</v>
      </c>
      <c r="G53" s="24">
        <f t="shared" si="0"/>
        <v>1</v>
      </c>
    </row>
    <row r="54" spans="1:7" ht="17.25" customHeight="1">
      <c r="A54" s="41"/>
      <c r="B54" s="18" t="s">
        <v>91</v>
      </c>
      <c r="C54" s="18"/>
      <c r="D54" s="18"/>
      <c r="E54" s="19">
        <f>E11+E31</f>
        <v>52590.7</v>
      </c>
      <c r="F54" s="19">
        <f>F11+F31</f>
        <v>53339.7</v>
      </c>
      <c r="G54" s="20">
        <f t="shared" si="0"/>
        <v>1.0142420618094075</v>
      </c>
    </row>
  </sheetData>
  <sheetProtection/>
  <mergeCells count="51">
    <mergeCell ref="B49:D49"/>
    <mergeCell ref="B52:D52"/>
    <mergeCell ref="B53:D53"/>
    <mergeCell ref="B37:D37"/>
    <mergeCell ref="B38:D38"/>
    <mergeCell ref="B39:D39"/>
    <mergeCell ref="B48:D48"/>
    <mergeCell ref="B51:D51"/>
    <mergeCell ref="B50:D50"/>
    <mergeCell ref="B54:D54"/>
    <mergeCell ref="B32:D32"/>
    <mergeCell ref="B33:D33"/>
    <mergeCell ref="B34:D34"/>
    <mergeCell ref="B35:D35"/>
    <mergeCell ref="B36:D36"/>
    <mergeCell ref="B40:D40"/>
    <mergeCell ref="B41:D41"/>
    <mergeCell ref="B45:D45"/>
    <mergeCell ref="B47:D47"/>
    <mergeCell ref="D1:G1"/>
    <mergeCell ref="D2:G2"/>
    <mergeCell ref="D3:G3"/>
    <mergeCell ref="D4:G4"/>
    <mergeCell ref="B12:D12"/>
    <mergeCell ref="B13:D13"/>
    <mergeCell ref="B46:D46"/>
    <mergeCell ref="B42:D42"/>
    <mergeCell ref="B43:D43"/>
    <mergeCell ref="B44:D44"/>
    <mergeCell ref="B14:D14"/>
    <mergeCell ref="B15:D15"/>
    <mergeCell ref="B31:D31"/>
    <mergeCell ref="B19:D19"/>
    <mergeCell ref="B20:D20"/>
    <mergeCell ref="B22:D22"/>
    <mergeCell ref="B17:D17"/>
    <mergeCell ref="B18:D18"/>
    <mergeCell ref="D5:G5"/>
    <mergeCell ref="A7:G8"/>
    <mergeCell ref="B10:D10"/>
    <mergeCell ref="B11:D11"/>
    <mergeCell ref="B16:D16"/>
    <mergeCell ref="B30:D30"/>
    <mergeCell ref="B24:D24"/>
    <mergeCell ref="B28:D28"/>
    <mergeCell ref="B29:D29"/>
    <mergeCell ref="B26:D26"/>
    <mergeCell ref="B27:D27"/>
    <mergeCell ref="B25:D25"/>
    <mergeCell ref="B21:D21"/>
    <mergeCell ref="B23:D23"/>
  </mergeCells>
  <printOptions/>
  <pageMargins left="0.7874015748031497" right="0.3937007874015748" top="0.7874015748031497" bottom="0.7874015748031497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2013-06-25T12:01:52Z</dcterms:created>
  <dcterms:modified xsi:type="dcterms:W3CDTF">2013-06-25T12:04:46Z</dcterms:modified>
  <cp:category/>
  <cp:version/>
  <cp:contentType/>
  <cp:contentStatus/>
</cp:coreProperties>
</file>