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16" windowWidth="14040" windowHeight="12795" activeTab="0"/>
  </bookViews>
  <sheets>
    <sheet name="IV" sheetId="1" r:id="rId1"/>
  </sheets>
  <definedNames>
    <definedName name="_xlnm._FilterDatabase" localSheetId="0" hidden="1">'IV'!$A$14:$E$243</definedName>
    <definedName name="_xlnm.Print_Titles" localSheetId="0">'IV'!$13:$14</definedName>
    <definedName name="_xlnm.Print_Area" localSheetId="0">'IV'!$A$1:$E$243</definedName>
  </definedNames>
  <calcPr fullCalcOnLoad="1"/>
</workbook>
</file>

<file path=xl/sharedStrings.xml><?xml version="1.0" encoding="utf-8"?>
<sst xmlns="http://schemas.openxmlformats.org/spreadsheetml/2006/main" count="672" uniqueCount="270">
  <si>
    <t>Наименование</t>
  </si>
  <si>
    <t>ПР</t>
  </si>
  <si>
    <t>ЦСР</t>
  </si>
  <si>
    <t>ВР</t>
  </si>
  <si>
    <t>Сумма (тысяч 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</si>
  <si>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</si>
  <si>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</si>
  <si>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</si>
  <si>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</si>
  <si>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</si>
  <si>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</si>
  <si>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</si>
  <si>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</si>
  <si>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</si>
  <si>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</si>
  <si>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</si>
  <si>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</si>
  <si>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</si>
  <si>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</si>
  <si>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</si>
  <si>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</si>
  <si>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</si>
  <si>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</si>
  <si>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</si>
  <si>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</si>
  <si>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</si>
  <si>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</si>
  <si>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</si>
  <si>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</si>
  <si>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</si>
  <si>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</si>
  <si>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</si>
  <si>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</si>
  <si>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</si>
  <si>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</si>
  <si>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</si>
  <si>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</si>
  <si>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</si>
  <si>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</si>
  <si>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</si>
  <si>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</si>
  <si>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</si>
  <si>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</si>
  <si>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</si>
  <si>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</si>
  <si>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</si>
  <si>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</si>
  <si>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</si>
  <si>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</si>
  <si>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</si>
  <si>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</si>
  <si>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</si>
  <si>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</si>
  <si>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</si>
  <si>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</t>
  </si>
  <si>
    <t>730</t>
  </si>
  <si>
    <t>Дорожное хозяйство (дорожные фонды)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</si>
  <si>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</si>
  <si>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</si>
  <si>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</si>
  <si>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</si>
  <si>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</si>
  <si>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</si>
  <si>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</si>
  <si>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</si>
  <si>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</si>
  <si>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</si>
  <si>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</si>
  <si>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</si>
  <si>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</si>
  <si>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</si>
  <si>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</si>
  <si>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</si>
  <si>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</si>
  <si>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</si>
  <si>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</si>
  <si>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</si>
  <si>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</si>
  <si>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</si>
  <si>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</si>
  <si>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</si>
  <si>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</si>
  <si>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</si>
  <si>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</si>
  <si>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</si>
  <si>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</si>
  <si>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</si>
  <si>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</si>
  <si>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</si>
  <si>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</si>
  <si>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</si>
  <si>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</si>
  <si>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</si>
  <si>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</si>
  <si>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</si>
  <si>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</si>
  <si>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</si>
  <si>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</si>
  <si>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</si>
  <si>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</si>
  <si>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</si>
  <si>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</si>
  <si>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</si>
  <si>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>Основное мероприятие "Капитальный ремонт и ремонт придомовых территорий многоквартирных домов"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</si>
  <si>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</si>
  <si>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</si>
  <si>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</si>
  <si>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</si>
  <si>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</si>
  <si>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</si>
  <si>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</si>
  <si>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</si>
  <si>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</si>
  <si>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</si>
  <si>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</si>
  <si>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</si>
  <si>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</si>
  <si>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</si>
  <si>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</si>
  <si>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</si>
  <si>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</si>
  <si>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</si>
  <si>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</si>
  <si>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</si>
  <si>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</si>
  <si>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</si>
  <si>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</si>
  <si>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Доплаты к пенсиям муниципальных служащих </t>
  </si>
  <si>
    <t>98 9 09 03080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</si>
  <si>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</si>
  <si>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</si>
  <si>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</si>
  <si>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</si>
  <si>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</si>
  <si>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</si>
  <si>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</si>
  <si>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</si>
  <si>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</si>
  <si>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</si>
  <si>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</si>
  <si>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</si>
  <si>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2Н 0 00 00000</t>
  </si>
  <si>
    <t>2Н 0 01 00000</t>
  </si>
  <si>
    <t>360</t>
  </si>
  <si>
    <t>Иные выплаты населению</t>
  </si>
  <si>
    <t>Процентные платежи по муниципальному долгу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</si>
  <si>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</si>
  <si>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</si>
  <si>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</si>
  <si>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</si>
  <si>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2F 1 01 13670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</si>
  <si>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</si>
  <si>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</si>
  <si>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</si>
  <si>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</si>
  <si>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</si>
  <si>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</si>
  <si>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</si>
  <si>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2F 2 00 00000</t>
  </si>
  <si>
    <t>2F 2 01 00000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</si>
  <si>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</si>
  <si>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</si>
  <si>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</si>
  <si>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</si>
  <si>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</si>
  <si>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S0140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</si>
  <si>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</si>
  <si>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</si>
  <si>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</si>
  <si>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</si>
  <si>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 xml:space="preserve">Организация и содержание мест захоронения </t>
  </si>
  <si>
    <t>(Приложение 3)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</si>
  <si>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</si>
  <si>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</si>
  <si>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Основное мероприятие "Мероприятия направленные на информирование населения по вопросам противодействия терроризму"</t>
  </si>
  <si>
    <t>86 0 01 00000</t>
  </si>
  <si>
    <t>Организация и осуществление мероприятий</t>
  </si>
  <si>
    <t>86 0 01 13580</t>
  </si>
  <si>
    <t>23 4 00 00000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</si>
  <si>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</si>
  <si>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</si>
  <si>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23 4 01 00000</t>
  </si>
  <si>
    <t>Приобретение сыпучих материалов для проведения ремонтных работ местного значения</t>
  </si>
  <si>
    <t>23 4 01 14830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</si>
  <si>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</si>
  <si>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</si>
  <si>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</si>
  <si>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Осуществление части полномочий поселений по формированию, утверждению, исполнению  бюджета</t>
  </si>
  <si>
    <t xml:space="preserve">Ремонт автомобильных дорог общего пользования местного значения 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</si>
  <si>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</si>
  <si>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</si>
  <si>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</si>
  <si>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</si>
  <si>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</si>
  <si>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2H 0 01 S4660</t>
  </si>
  <si>
    <t>Приобретение коммунальной спецтехники и оборудования в лизинг (сублизинг)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</si>
  <si>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</si>
  <si>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0 00 00000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</si>
  <si>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</si>
  <si>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</si>
  <si>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</si>
  <si>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2N 1 01 00000</t>
  </si>
  <si>
    <t>23 1 01 14280</t>
  </si>
  <si>
    <t>Мероприятия по ремонту  дорог местного значения и искусственных сооружений на них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</si>
  <si>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2019 год 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</si>
  <si>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</si>
  <si>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</si>
  <si>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</si>
  <si>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</si>
  <si>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Обеспечение проведения выборов и референдумов</t>
  </si>
  <si>
    <t>0107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</si>
  <si>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</si>
  <si>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</si>
  <si>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2F 1 01 13820</t>
  </si>
  <si>
    <t>2Л 0 00 00000</t>
  </si>
  <si>
    <t>2Л 1 00 00000</t>
  </si>
  <si>
    <t>2Л 1 01 00000</t>
  </si>
  <si>
    <t>2Л 1 01 S0550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</si>
  <si>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</si>
  <si>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Подпрограмма "Поддержка преобразований в жилищно-коммунальной сфере на территории муниципального образования Назиевское городское поселение Кировского муниципального района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</si>
  <si>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</si>
  <si>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</si>
  <si>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</si>
  <si>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</si>
  <si>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"Обеспечение деятельности МКУК КСЦ «Назия» "</t>
  </si>
  <si>
    <t>7К 2 01 00000</t>
  </si>
  <si>
    <t>Основное мероприятие "Проведение мероприятий в сфере культуры"</t>
  </si>
  <si>
    <t>Организация мероприятий в сфере культуры</t>
  </si>
  <si>
    <t>Проведение капитального ремонта здания МКУК КСЦ «Назия»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</si>
  <si>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</si>
  <si>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</si>
  <si>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</si>
  <si>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</si>
  <si>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98 9 09 10010</t>
  </si>
  <si>
    <t>7Н 0 00 00000</t>
  </si>
  <si>
    <t>7Н 1 00 00000</t>
  </si>
  <si>
    <t>7Н 1 01 00000</t>
  </si>
  <si>
    <t>7Н 1 01 00240</t>
  </si>
  <si>
    <t>7Н 1 01 S0360</t>
  </si>
  <si>
    <t>7Н 1 02 00000</t>
  </si>
  <si>
    <t>7Н 1 02 12520</t>
  </si>
  <si>
    <t>7Н 1 02 96020</t>
  </si>
  <si>
    <t>7Н 2 00 00000</t>
  </si>
  <si>
    <t>7Н 2 01 12530</t>
  </si>
  <si>
    <t>7Н 3 00 00000</t>
  </si>
  <si>
    <t>7Н 3 01 00000</t>
  </si>
  <si>
    <t>7Н 3 01 12540</t>
  </si>
  <si>
    <t>Проект и установка  АПС в здании администрации</t>
  </si>
  <si>
    <t>67 9 09 71340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</si>
  <si>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</si>
  <si>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</si>
  <si>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от "20"декабря 2018г  №29</t>
  </si>
  <si>
    <t>(в редакции решения совета депутатов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</si>
  <si>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</si>
  <si>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</si>
  <si>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Организация мероприятий по установке и обслуживанию системы видеонаблюдения на территории поселения</t>
  </si>
  <si>
    <t>98 9 09 13440</t>
  </si>
  <si>
    <t>0314</t>
  </si>
  <si>
    <t>Другие вопросы в области национальной безопасности и правоохранительной деятельности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</si>
  <si>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</si>
  <si>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</si>
  <si>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7Н 3 01 S0350</t>
  </si>
  <si>
    <t>Капитальный ремонт объектов культуры городских поселений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</si>
  <si>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</si>
  <si>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2N 1 01 L555F</t>
  </si>
  <si>
    <t>2N 1 F2 00000</t>
  </si>
  <si>
    <t>2N 1 F2 55550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</si>
  <si>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</si>
  <si>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</si>
  <si>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от "11" апреля 2019г № 15)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</si>
</sst>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i/>
      <sz val="12"/>
      <color indexed="8"/>
      <name val="Arial Cyr"/>
      <family val="0"/>
    </font>
    <font>
      <b/>
      <i/>
      <sz val="12"/>
      <color indexed="8"/>
      <name val="Arial Cyr"/>
      <family val="2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  <font>
      <i/>
      <sz val="12"/>
      <color theme="1"/>
      <name val="Arial Cyr"/>
      <family val="0"/>
    </font>
    <font>
      <b/>
      <i/>
      <sz val="12"/>
      <color theme="1"/>
      <name val="Arial Cyr"/>
      <family val="2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>
        <color indexed="8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thin"/>
      <right style="hair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left" wrapText="1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left" wrapText="1"/>
    </xf>
    <xf numFmtId="49" fontId="6" fillId="33" borderId="22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 horizontal="right"/>
    </xf>
    <xf numFmtId="0" fontId="7" fillId="33" borderId="21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 horizontal="left" wrapText="1"/>
    </xf>
    <xf numFmtId="49" fontId="7" fillId="33" borderId="20" xfId="0" applyNumberFormat="1" applyFont="1" applyFill="1" applyBorder="1" applyAlignment="1">
      <alignment horizontal="center"/>
    </xf>
    <xf numFmtId="180" fontId="6" fillId="33" borderId="25" xfId="0" applyNumberFormat="1" applyFont="1" applyFill="1" applyBorder="1" applyAlignment="1">
      <alignment horizontal="right"/>
    </xf>
    <xf numFmtId="0" fontId="5" fillId="33" borderId="26" xfId="0" applyNumberFormat="1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/>
    </xf>
    <xf numFmtId="180" fontId="5" fillId="33" borderId="28" xfId="0" applyNumberFormat="1" applyFont="1" applyFill="1" applyBorder="1" applyAlignment="1">
      <alignment horizontal="right"/>
    </xf>
    <xf numFmtId="49" fontId="8" fillId="33" borderId="29" xfId="0" applyNumberFormat="1" applyFont="1" applyFill="1" applyBorder="1" applyAlignment="1">
      <alignment horizontal="center"/>
    </xf>
    <xf numFmtId="180" fontId="8" fillId="33" borderId="30" xfId="0" applyNumberFormat="1" applyFont="1" applyFill="1" applyBorder="1" applyAlignment="1">
      <alignment horizontal="right"/>
    </xf>
    <xf numFmtId="49" fontId="8" fillId="33" borderId="31" xfId="0" applyNumberFormat="1" applyFont="1" applyFill="1" applyBorder="1" applyAlignment="1">
      <alignment horizontal="center"/>
    </xf>
    <xf numFmtId="180" fontId="8" fillId="33" borderId="32" xfId="0" applyNumberFormat="1" applyFont="1" applyFill="1" applyBorder="1" applyAlignment="1">
      <alignment horizontal="right"/>
    </xf>
    <xf numFmtId="0" fontId="5" fillId="33" borderId="33" xfId="0" applyNumberFormat="1" applyFont="1" applyFill="1" applyBorder="1" applyAlignment="1">
      <alignment horizontal="left" wrapText="1"/>
    </xf>
    <xf numFmtId="49" fontId="5" fillId="33" borderId="34" xfId="0" applyNumberFormat="1" applyFont="1" applyFill="1" applyBorder="1" applyAlignment="1">
      <alignment horizontal="center"/>
    </xf>
    <xf numFmtId="180" fontId="5" fillId="33" borderId="35" xfId="0" applyNumberFormat="1" applyFont="1" applyFill="1" applyBorder="1" applyAlignment="1">
      <alignment horizontal="right"/>
    </xf>
    <xf numFmtId="2" fontId="7" fillId="33" borderId="36" xfId="0" applyNumberFormat="1" applyFont="1" applyFill="1" applyBorder="1" applyAlignment="1">
      <alignment horizontal="left" wrapText="1"/>
    </xf>
    <xf numFmtId="49" fontId="6" fillId="33" borderId="20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180" fontId="6" fillId="33" borderId="38" xfId="0" applyNumberFormat="1" applyFont="1" applyFill="1" applyBorder="1" applyAlignment="1">
      <alignment horizontal="right"/>
    </xf>
    <xf numFmtId="0" fontId="5" fillId="33" borderId="39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180" fontId="8" fillId="33" borderId="30" xfId="0" applyNumberFormat="1" applyFont="1" applyFill="1" applyBorder="1" applyAlignment="1">
      <alignment horizontal="right"/>
    </xf>
    <xf numFmtId="49" fontId="8" fillId="33" borderId="31" xfId="0" applyNumberFormat="1" applyFont="1" applyFill="1" applyBorder="1" applyAlignment="1">
      <alignment horizontal="center"/>
    </xf>
    <xf numFmtId="180" fontId="8" fillId="33" borderId="32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/>
    </xf>
    <xf numFmtId="49" fontId="8" fillId="33" borderId="40" xfId="0" applyNumberFormat="1" applyFont="1" applyFill="1" applyBorder="1" applyAlignment="1">
      <alignment horizontal="left" wrapText="1"/>
    </xf>
    <xf numFmtId="180" fontId="6" fillId="33" borderId="41" xfId="0" applyNumberFormat="1" applyFont="1" applyFill="1" applyBorder="1" applyAlignment="1">
      <alignment horizontal="right"/>
    </xf>
    <xf numFmtId="180" fontId="5" fillId="33" borderId="42" xfId="0" applyNumberFormat="1" applyFont="1" applyFill="1" applyBorder="1" applyAlignment="1">
      <alignment horizontal="right"/>
    </xf>
    <xf numFmtId="180" fontId="8" fillId="33" borderId="43" xfId="0" applyNumberFormat="1" applyFont="1" applyFill="1" applyBorder="1" applyAlignment="1">
      <alignment horizontal="right"/>
    </xf>
    <xf numFmtId="180" fontId="8" fillId="33" borderId="44" xfId="0" applyNumberFormat="1" applyFont="1" applyFill="1" applyBorder="1" applyAlignment="1">
      <alignment horizontal="right"/>
    </xf>
    <xf numFmtId="49" fontId="8" fillId="33" borderId="34" xfId="0" applyNumberFormat="1" applyFont="1" applyFill="1" applyBorder="1" applyAlignment="1">
      <alignment horizontal="center"/>
    </xf>
    <xf numFmtId="180" fontId="8" fillId="33" borderId="42" xfId="0" applyNumberFormat="1" applyFont="1" applyFill="1" applyBorder="1" applyAlignment="1">
      <alignment horizontal="right"/>
    </xf>
    <xf numFmtId="49" fontId="7" fillId="33" borderId="45" xfId="0" applyNumberFormat="1" applyFont="1" applyFill="1" applyBorder="1" applyAlignment="1">
      <alignment horizontal="left" wrapText="1"/>
    </xf>
    <xf numFmtId="180" fontId="6" fillId="33" borderId="46" xfId="0" applyNumberFormat="1" applyFont="1" applyFill="1" applyBorder="1" applyAlignment="1">
      <alignment horizontal="right"/>
    </xf>
    <xf numFmtId="49" fontId="6" fillId="33" borderId="47" xfId="0" applyNumberFormat="1" applyFont="1" applyFill="1" applyBorder="1" applyAlignment="1">
      <alignment horizontal="left" wrapText="1"/>
    </xf>
    <xf numFmtId="0" fontId="0" fillId="33" borderId="22" xfId="0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7" fillId="33" borderId="21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center"/>
    </xf>
    <xf numFmtId="180" fontId="7" fillId="33" borderId="23" xfId="0" applyNumberFormat="1" applyFont="1" applyFill="1" applyBorder="1" applyAlignment="1">
      <alignment horizontal="right"/>
    </xf>
    <xf numFmtId="49" fontId="5" fillId="33" borderId="48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/>
    </xf>
    <xf numFmtId="180" fontId="5" fillId="33" borderId="49" xfId="0" applyNumberFormat="1" applyFont="1" applyFill="1" applyBorder="1" applyAlignment="1">
      <alignment horizontal="right"/>
    </xf>
    <xf numFmtId="49" fontId="8" fillId="33" borderId="50" xfId="0" applyNumberFormat="1" applyFont="1" applyFill="1" applyBorder="1" applyAlignment="1">
      <alignment horizontal="left" wrapText="1"/>
    </xf>
    <xf numFmtId="49" fontId="8" fillId="33" borderId="39" xfId="0" applyNumberFormat="1" applyFont="1" applyFill="1" applyBorder="1" applyAlignment="1">
      <alignment horizontal="left" wrapText="1"/>
    </xf>
    <xf numFmtId="49" fontId="8" fillId="33" borderId="51" xfId="0" applyNumberFormat="1" applyFont="1" applyFill="1" applyBorder="1" applyAlignment="1">
      <alignment horizontal="left" wrapText="1"/>
    </xf>
    <xf numFmtId="180" fontId="7" fillId="33" borderId="52" xfId="0" applyNumberFormat="1" applyFont="1" applyFill="1" applyBorder="1" applyAlignment="1">
      <alignment horizontal="right"/>
    </xf>
    <xf numFmtId="49" fontId="5" fillId="33" borderId="53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left" wrapText="1"/>
    </xf>
    <xf numFmtId="180" fontId="5" fillId="33" borderId="52" xfId="0" applyNumberFormat="1" applyFont="1" applyFill="1" applyBorder="1" applyAlignment="1">
      <alignment horizontal="right"/>
    </xf>
    <xf numFmtId="49" fontId="8" fillId="33" borderId="53" xfId="0" applyNumberFormat="1" applyFont="1" applyFill="1" applyBorder="1" applyAlignment="1">
      <alignment horizontal="left" wrapText="1"/>
    </xf>
    <xf numFmtId="180" fontId="8" fillId="33" borderId="35" xfId="0" applyNumberFormat="1" applyFont="1" applyFill="1" applyBorder="1" applyAlignment="1">
      <alignment horizontal="right"/>
    </xf>
    <xf numFmtId="180" fontId="6" fillId="33" borderId="54" xfId="0" applyNumberFormat="1" applyFont="1" applyFill="1" applyBorder="1" applyAlignment="1">
      <alignment horizontal="right"/>
    </xf>
    <xf numFmtId="49" fontId="8" fillId="33" borderId="55" xfId="0" applyNumberFormat="1" applyFont="1" applyFill="1" applyBorder="1" applyAlignment="1">
      <alignment horizontal="left" wrapText="1"/>
    </xf>
    <xf numFmtId="0" fontId="5" fillId="33" borderId="53" xfId="0" applyNumberFormat="1" applyFont="1" applyFill="1" applyBorder="1" applyAlignment="1">
      <alignment horizontal="left" wrapText="1"/>
    </xf>
    <xf numFmtId="49" fontId="7" fillId="33" borderId="21" xfId="0" applyNumberFormat="1" applyFont="1" applyFill="1" applyBorder="1" applyAlignment="1">
      <alignment horizontal="left" wrapText="1"/>
    </xf>
    <xf numFmtId="49" fontId="8" fillId="33" borderId="56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left" wrapText="1"/>
    </xf>
    <xf numFmtId="180" fontId="6" fillId="33" borderId="57" xfId="0" applyNumberFormat="1" applyFont="1" applyFill="1" applyBorder="1" applyAlignment="1">
      <alignment horizontal="right"/>
    </xf>
    <xf numFmtId="180" fontId="7" fillId="33" borderId="23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left" wrapText="1"/>
    </xf>
    <xf numFmtId="49" fontId="8" fillId="33" borderId="34" xfId="0" applyNumberFormat="1" applyFont="1" applyFill="1" applyBorder="1" applyAlignment="1">
      <alignment horizontal="center"/>
    </xf>
    <xf numFmtId="180" fontId="5" fillId="33" borderId="58" xfId="0" applyNumberFormat="1" applyFont="1" applyFill="1" applyBorder="1" applyAlignment="1">
      <alignment horizontal="right"/>
    </xf>
    <xf numFmtId="49" fontId="8" fillId="33" borderId="55" xfId="0" applyNumberFormat="1" applyFont="1" applyFill="1" applyBorder="1" applyAlignment="1">
      <alignment horizontal="left" wrapText="1"/>
    </xf>
    <xf numFmtId="180" fontId="8" fillId="33" borderId="59" xfId="0" applyNumberFormat="1" applyFont="1" applyFill="1" applyBorder="1" applyAlignment="1">
      <alignment horizontal="right"/>
    </xf>
    <xf numFmtId="49" fontId="8" fillId="33" borderId="60" xfId="0" applyNumberFormat="1" applyFont="1" applyFill="1" applyBorder="1" applyAlignment="1">
      <alignment horizontal="left" wrapText="1"/>
    </xf>
    <xf numFmtId="180" fontId="8" fillId="33" borderId="61" xfId="0" applyNumberFormat="1" applyFont="1" applyFill="1" applyBorder="1" applyAlignment="1">
      <alignment horizontal="right"/>
    </xf>
    <xf numFmtId="180" fontId="8" fillId="33" borderId="58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left" wrapText="1"/>
    </xf>
    <xf numFmtId="181" fontId="5" fillId="33" borderId="42" xfId="0" applyNumberFormat="1" applyFont="1" applyFill="1" applyBorder="1" applyAlignment="1">
      <alignment horizontal="right"/>
    </xf>
    <xf numFmtId="0" fontId="8" fillId="33" borderId="29" xfId="0" applyNumberFormat="1" applyFont="1" applyFill="1" applyBorder="1" applyAlignment="1">
      <alignment horizontal="center"/>
    </xf>
    <xf numFmtId="181" fontId="8" fillId="33" borderId="43" xfId="0" applyNumberFormat="1" applyFont="1" applyFill="1" applyBorder="1" applyAlignment="1">
      <alignment horizontal="right"/>
    </xf>
    <xf numFmtId="0" fontId="8" fillId="33" borderId="31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/>
    </xf>
    <xf numFmtId="180" fontId="5" fillId="33" borderId="57" xfId="0" applyNumberFormat="1" applyFont="1" applyFill="1" applyBorder="1" applyAlignment="1">
      <alignment horizontal="right"/>
    </xf>
    <xf numFmtId="49" fontId="5" fillId="33" borderId="62" xfId="0" applyNumberFormat="1" applyFont="1" applyFill="1" applyBorder="1" applyAlignment="1">
      <alignment horizontal="left" wrapText="1"/>
    </xf>
    <xf numFmtId="180" fontId="5" fillId="33" borderId="54" xfId="0" applyNumberFormat="1" applyFont="1" applyFill="1" applyBorder="1" applyAlignment="1">
      <alignment horizontal="right"/>
    </xf>
    <xf numFmtId="49" fontId="5" fillId="33" borderId="63" xfId="0" applyNumberFormat="1" applyFont="1" applyFill="1" applyBorder="1" applyAlignment="1">
      <alignment horizontal="left" wrapText="1"/>
    </xf>
    <xf numFmtId="180" fontId="5" fillId="33" borderId="27" xfId="0" applyNumberFormat="1" applyFont="1" applyFill="1" applyBorder="1" applyAlignment="1">
      <alignment horizontal="right"/>
    </xf>
    <xf numFmtId="49" fontId="8" fillId="33" borderId="64" xfId="0" applyNumberFormat="1" applyFont="1" applyFill="1" applyBorder="1" applyAlignment="1">
      <alignment horizontal="center"/>
    </xf>
    <xf numFmtId="180" fontId="8" fillId="33" borderId="65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49" fontId="8" fillId="33" borderId="66" xfId="0" applyNumberFormat="1" applyFont="1" applyFill="1" applyBorder="1" applyAlignment="1">
      <alignment horizontal="left" wrapText="1"/>
    </xf>
    <xf numFmtId="49" fontId="8" fillId="33" borderId="67" xfId="0" applyNumberFormat="1" applyFont="1" applyFill="1" applyBorder="1" applyAlignment="1">
      <alignment horizontal="center"/>
    </xf>
    <xf numFmtId="49" fontId="6" fillId="33" borderId="68" xfId="0" applyNumberFormat="1" applyFont="1" applyFill="1" applyBorder="1" applyAlignment="1">
      <alignment horizontal="left" wrapText="1"/>
    </xf>
    <xf numFmtId="49" fontId="6" fillId="33" borderId="69" xfId="0" applyNumberFormat="1" applyFont="1" applyFill="1" applyBorder="1" applyAlignment="1">
      <alignment horizontal="center"/>
    </xf>
    <xf numFmtId="181" fontId="8" fillId="33" borderId="44" xfId="0" applyNumberFormat="1" applyFont="1" applyFill="1" applyBorder="1" applyAlignment="1">
      <alignment horizontal="right"/>
    </xf>
    <xf numFmtId="49" fontId="6" fillId="33" borderId="70" xfId="0" applyNumberFormat="1" applyFont="1" applyFill="1" applyBorder="1" applyAlignment="1">
      <alignment horizontal="left" wrapText="1"/>
    </xf>
    <xf numFmtId="0" fontId="5" fillId="33" borderId="16" xfId="0" applyNumberFormat="1" applyFont="1" applyFill="1" applyBorder="1" applyAlignment="1">
      <alignment horizontal="left" wrapText="1"/>
    </xf>
    <xf numFmtId="49" fontId="6" fillId="33" borderId="34" xfId="0" applyNumberFormat="1" applyFont="1" applyFill="1" applyBorder="1" applyAlignment="1">
      <alignment horizontal="center"/>
    </xf>
    <xf numFmtId="49" fontId="8" fillId="33" borderId="71" xfId="0" applyNumberFormat="1" applyFont="1" applyFill="1" applyBorder="1" applyAlignment="1">
      <alignment horizontal="left" wrapText="1"/>
    </xf>
    <xf numFmtId="49" fontId="8" fillId="33" borderId="72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80" fontId="8" fillId="33" borderId="23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left" wrapText="1"/>
    </xf>
    <xf numFmtId="180" fontId="5" fillId="33" borderId="73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left" wrapText="1"/>
    </xf>
    <xf numFmtId="49" fontId="7" fillId="33" borderId="74" xfId="0" applyNumberFormat="1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left" wrapText="1"/>
    </xf>
    <xf numFmtId="180" fontId="8" fillId="33" borderId="25" xfId="0" applyNumberFormat="1" applyFont="1" applyFill="1" applyBorder="1" applyAlignment="1">
      <alignment horizontal="right"/>
    </xf>
    <xf numFmtId="49" fontId="7" fillId="33" borderId="75" xfId="0" applyNumberFormat="1" applyFont="1" applyFill="1" applyBorder="1" applyAlignment="1">
      <alignment horizontal="left" wrapText="1"/>
    </xf>
    <xf numFmtId="49" fontId="7" fillId="33" borderId="76" xfId="0" applyNumberFormat="1" applyFont="1" applyFill="1" applyBorder="1" applyAlignment="1">
      <alignment horizontal="left" wrapText="1"/>
    </xf>
    <xf numFmtId="49" fontId="8" fillId="33" borderId="77" xfId="0" applyNumberFormat="1" applyFont="1" applyFill="1" applyBorder="1" applyAlignment="1">
      <alignment horizontal="left" wrapText="1"/>
    </xf>
    <xf numFmtId="49" fontId="5" fillId="33" borderId="78" xfId="0" applyNumberFormat="1" applyFont="1" applyFill="1" applyBorder="1" applyAlignment="1">
      <alignment horizontal="left" wrapText="1"/>
    </xf>
    <xf numFmtId="180" fontId="8" fillId="33" borderId="79" xfId="0" applyNumberFormat="1" applyFont="1" applyFill="1" applyBorder="1" applyAlignment="1">
      <alignment horizontal="right"/>
    </xf>
    <xf numFmtId="49" fontId="8" fillId="33" borderId="36" xfId="0" applyNumberFormat="1" applyFont="1" applyFill="1" applyBorder="1" applyAlignment="1">
      <alignment horizontal="left" wrapText="1"/>
    </xf>
    <xf numFmtId="49" fontId="49" fillId="33" borderId="71" xfId="0" applyNumberFormat="1" applyFont="1" applyFill="1" applyBorder="1" applyAlignment="1">
      <alignment horizontal="left" wrapText="1"/>
    </xf>
    <xf numFmtId="49" fontId="49" fillId="33" borderId="29" xfId="0" applyNumberFormat="1" applyFont="1" applyFill="1" applyBorder="1" applyAlignment="1">
      <alignment horizontal="center"/>
    </xf>
    <xf numFmtId="49" fontId="49" fillId="33" borderId="20" xfId="0" applyNumberFormat="1" applyFont="1" applyFill="1" applyBorder="1" applyAlignment="1">
      <alignment horizontal="center"/>
    </xf>
    <xf numFmtId="49" fontId="49" fillId="33" borderId="20" xfId="0" applyNumberFormat="1" applyFont="1" applyFill="1" applyBorder="1" applyAlignment="1">
      <alignment horizontal="center"/>
    </xf>
    <xf numFmtId="49" fontId="50" fillId="33" borderId="80" xfId="0" applyNumberFormat="1" applyFont="1" applyFill="1" applyBorder="1" applyAlignment="1">
      <alignment horizontal="left" wrapText="1"/>
    </xf>
    <xf numFmtId="49" fontId="50" fillId="33" borderId="34" xfId="0" applyNumberFormat="1" applyFont="1" applyFill="1" applyBorder="1" applyAlignment="1">
      <alignment horizontal="center"/>
    </xf>
    <xf numFmtId="49" fontId="49" fillId="33" borderId="31" xfId="0" applyNumberFormat="1" applyFont="1" applyFill="1" applyBorder="1" applyAlignment="1">
      <alignment horizontal="center"/>
    </xf>
    <xf numFmtId="0" fontId="51" fillId="33" borderId="81" xfId="0" applyNumberFormat="1" applyFont="1" applyFill="1" applyBorder="1" applyAlignment="1">
      <alignment horizontal="left" wrapText="1"/>
    </xf>
    <xf numFmtId="49" fontId="52" fillId="33" borderId="37" xfId="0" applyNumberFormat="1" applyFont="1" applyFill="1" applyBorder="1" applyAlignment="1">
      <alignment horizontal="center"/>
    </xf>
    <xf numFmtId="49" fontId="49" fillId="33" borderId="71" xfId="0" applyNumberFormat="1" applyFont="1" applyFill="1" applyBorder="1" applyAlignment="1">
      <alignment horizontal="left" wrapText="1"/>
    </xf>
    <xf numFmtId="49" fontId="49" fillId="33" borderId="29" xfId="0" applyNumberFormat="1" applyFont="1" applyFill="1" applyBorder="1" applyAlignment="1">
      <alignment horizontal="center"/>
    </xf>
    <xf numFmtId="49" fontId="5" fillId="33" borderId="70" xfId="0" applyNumberFormat="1" applyFont="1" applyFill="1" applyBorder="1" applyAlignment="1">
      <alignment horizontal="left" wrapText="1"/>
    </xf>
    <xf numFmtId="49" fontId="8" fillId="33" borderId="82" xfId="0" applyNumberFormat="1" applyFont="1" applyFill="1" applyBorder="1" applyAlignment="1">
      <alignment horizontal="center"/>
    </xf>
    <xf numFmtId="49" fontId="8" fillId="33" borderId="82" xfId="0" applyNumberFormat="1" applyFont="1" applyFill="1" applyBorder="1" applyAlignment="1">
      <alignment horizontal="center"/>
    </xf>
    <xf numFmtId="180" fontId="8" fillId="33" borderId="83" xfId="0" applyNumberFormat="1" applyFont="1" applyFill="1" applyBorder="1" applyAlignment="1">
      <alignment horizontal="right"/>
    </xf>
    <xf numFmtId="49" fontId="8" fillId="33" borderId="67" xfId="0" applyNumberFormat="1" applyFont="1" applyFill="1" applyBorder="1" applyAlignment="1">
      <alignment horizontal="center"/>
    </xf>
    <xf numFmtId="180" fontId="8" fillId="33" borderId="84" xfId="0" applyNumberFormat="1" applyFont="1" applyFill="1" applyBorder="1" applyAlignment="1">
      <alignment horizontal="right"/>
    </xf>
    <xf numFmtId="49" fontId="7" fillId="33" borderId="74" xfId="0" applyNumberFormat="1" applyFont="1" applyFill="1" applyBorder="1" applyAlignment="1">
      <alignment horizontal="left" wrapText="1"/>
    </xf>
    <xf numFmtId="0" fontId="50" fillId="33" borderId="80" xfId="0" applyNumberFormat="1" applyFont="1" applyFill="1" applyBorder="1" applyAlignment="1">
      <alignment horizontal="left" wrapText="1"/>
    </xf>
    <xf numFmtId="194" fontId="7" fillId="33" borderId="74" xfId="0" applyNumberFormat="1" applyFont="1" applyFill="1" applyBorder="1" applyAlignment="1">
      <alignment horizontal="left" wrapText="1"/>
    </xf>
    <xf numFmtId="49" fontId="5" fillId="33" borderId="85" xfId="0" applyNumberFormat="1" applyFont="1" applyFill="1" applyBorder="1" applyAlignment="1">
      <alignment horizontal="left" wrapText="1"/>
    </xf>
    <xf numFmtId="49" fontId="5" fillId="33" borderId="80" xfId="0" applyNumberFormat="1" applyFont="1" applyFill="1" applyBorder="1" applyAlignment="1">
      <alignment horizontal="left" wrapText="1"/>
    </xf>
    <xf numFmtId="180" fontId="6" fillId="33" borderId="0" xfId="0" applyNumberFormat="1" applyFont="1" applyFill="1" applyBorder="1" applyAlignment="1">
      <alignment horizontal="right"/>
    </xf>
    <xf numFmtId="194" fontId="5" fillId="33" borderId="86" xfId="0" applyNumberFormat="1" applyFont="1" applyFill="1" applyBorder="1" applyAlignment="1">
      <alignment horizontal="left" wrapText="1"/>
    </xf>
    <xf numFmtId="2" fontId="7" fillId="33" borderId="47" xfId="0" applyNumberFormat="1" applyFont="1" applyFill="1" applyBorder="1" applyAlignment="1">
      <alignment horizontal="left" wrapText="1"/>
    </xf>
    <xf numFmtId="194" fontId="7" fillId="0" borderId="74" xfId="0" applyNumberFormat="1" applyFont="1" applyFill="1" applyBorder="1" applyAlignment="1">
      <alignment horizontal="left" wrapText="1"/>
    </xf>
    <xf numFmtId="194" fontId="5" fillId="0" borderId="86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87" xfId="0" applyNumberFormat="1" applyFont="1" applyFill="1" applyBorder="1" applyAlignment="1">
      <alignment horizontal="left" wrapText="1"/>
    </xf>
    <xf numFmtId="0" fontId="7" fillId="33" borderId="80" xfId="0" applyNumberFormat="1" applyFont="1" applyFill="1" applyBorder="1" applyAlignment="1">
      <alignment horizontal="left" wrapText="1"/>
    </xf>
    <xf numFmtId="0" fontId="7" fillId="33" borderId="74" xfId="0" applyNumberFormat="1" applyFont="1" applyFill="1" applyBorder="1" applyAlignment="1">
      <alignment horizontal="left" wrapText="1"/>
    </xf>
    <xf numFmtId="0" fontId="6" fillId="33" borderId="16" xfId="0" applyNumberFormat="1" applyFont="1" applyFill="1" applyBorder="1" applyAlignment="1">
      <alignment horizontal="left" wrapText="1"/>
    </xf>
    <xf numFmtId="49" fontId="5" fillId="0" borderId="87" xfId="0" applyNumberFormat="1" applyFont="1" applyFill="1" applyBorder="1" applyAlignment="1">
      <alignment horizontal="left" wrapText="1"/>
    </xf>
    <xf numFmtId="180" fontId="0" fillId="0" borderId="0" xfId="0" applyNumberFormat="1" applyFill="1" applyAlignment="1">
      <alignment/>
    </xf>
    <xf numFmtId="49" fontId="8" fillId="0" borderId="24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0" fontId="0" fillId="0" borderId="29" xfId="0" applyFill="1" applyBorder="1" applyAlignment="1">
      <alignment/>
    </xf>
    <xf numFmtId="49" fontId="8" fillId="33" borderId="88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left" wrapText="1"/>
    </xf>
    <xf numFmtId="194" fontId="7" fillId="33" borderId="21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8" fillId="33" borderId="89" xfId="0" applyNumberFormat="1" applyFont="1" applyFill="1" applyBorder="1" applyAlignment="1">
      <alignment horizontal="right"/>
    </xf>
    <xf numFmtId="180" fontId="8" fillId="33" borderId="0" xfId="0" applyNumberFormat="1" applyFont="1" applyFill="1" applyBorder="1" applyAlignment="1">
      <alignment horizontal="right"/>
    </xf>
    <xf numFmtId="180" fontId="8" fillId="33" borderId="0" xfId="0" applyNumberFormat="1" applyFont="1" applyFill="1" applyBorder="1" applyAlignment="1">
      <alignment horizontal="right"/>
    </xf>
    <xf numFmtId="180" fontId="8" fillId="33" borderId="87" xfId="0" applyNumberFormat="1" applyFont="1" applyFill="1" applyBorder="1" applyAlignment="1">
      <alignment horizontal="right"/>
    </xf>
    <xf numFmtId="180" fontId="6" fillId="33" borderId="90" xfId="0" applyNumberFormat="1" applyFont="1" applyFill="1" applyBorder="1" applyAlignment="1">
      <alignment horizontal="right"/>
    </xf>
    <xf numFmtId="49" fontId="5" fillId="33" borderId="91" xfId="0" applyNumberFormat="1" applyFont="1" applyFill="1" applyBorder="1" applyAlignment="1">
      <alignment horizontal="left" wrapText="1"/>
    </xf>
    <xf numFmtId="49" fontId="5" fillId="33" borderId="92" xfId="0" applyNumberFormat="1" applyFont="1" applyFill="1" applyBorder="1" applyAlignment="1">
      <alignment horizontal="center"/>
    </xf>
    <xf numFmtId="180" fontId="5" fillId="33" borderId="93" xfId="0" applyNumberFormat="1" applyFont="1" applyFill="1" applyBorder="1" applyAlignment="1">
      <alignment horizontal="right"/>
    </xf>
    <xf numFmtId="49" fontId="8" fillId="33" borderId="94" xfId="0" applyNumberFormat="1" applyFont="1" applyFill="1" applyBorder="1" applyAlignment="1">
      <alignment horizontal="center"/>
    </xf>
    <xf numFmtId="180" fontId="8" fillId="33" borderId="95" xfId="0" applyNumberFormat="1" applyFont="1" applyFill="1" applyBorder="1" applyAlignment="1">
      <alignment horizontal="right"/>
    </xf>
    <xf numFmtId="49" fontId="8" fillId="33" borderId="96" xfId="0" applyNumberFormat="1" applyFont="1" applyFill="1" applyBorder="1" applyAlignment="1">
      <alignment horizontal="left" wrapText="1"/>
    </xf>
    <xf numFmtId="49" fontId="8" fillId="33" borderId="97" xfId="0" applyNumberFormat="1" applyFont="1" applyFill="1" applyBorder="1" applyAlignment="1">
      <alignment horizontal="center"/>
    </xf>
    <xf numFmtId="180" fontId="8" fillId="33" borderId="9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49" fontId="6" fillId="33" borderId="22" xfId="0" applyNumberFormat="1" applyFont="1" applyFill="1" applyBorder="1" applyAlignment="1">
      <alignment horizontal="center"/>
    </xf>
    <xf numFmtId="49" fontId="52" fillId="33" borderId="34" xfId="0" applyNumberFormat="1" applyFont="1" applyFill="1" applyBorder="1" applyAlignment="1">
      <alignment horizontal="center"/>
    </xf>
    <xf numFmtId="180" fontId="6" fillId="33" borderId="52" xfId="0" applyNumberFormat="1" applyFont="1" applyFill="1" applyBorder="1" applyAlignment="1">
      <alignment horizontal="right"/>
    </xf>
    <xf numFmtId="0" fontId="51" fillId="33" borderId="80" xfId="0" applyNumberFormat="1" applyFont="1" applyFill="1" applyBorder="1" applyAlignment="1">
      <alignment horizontal="left" wrapText="1"/>
    </xf>
    <xf numFmtId="180" fontId="6" fillId="33" borderId="42" xfId="0" applyNumberFormat="1" applyFont="1" applyFill="1" applyBorder="1" applyAlignment="1">
      <alignment horizontal="right"/>
    </xf>
    <xf numFmtId="49" fontId="52" fillId="33" borderId="29" xfId="0" applyNumberFormat="1" applyFont="1" applyFill="1" applyBorder="1" applyAlignment="1">
      <alignment horizontal="center"/>
    </xf>
    <xf numFmtId="180" fontId="8" fillId="33" borderId="44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244"/>
  <sheetViews>
    <sheetView showGridLines="0" tabSelected="1" view="pageBreakPreview" zoomScale="75" zoomScaleNormal="75" zoomScaleSheetLayoutView="75" zoomScalePageLayoutView="0" workbookViewId="0" topLeftCell="A1">
      <selection activeCell="A1" sqref="A1:E1"/>
    </sheetView>
  </sheetViews>
  <sheetFormatPr defaultColWidth="9.00390625" defaultRowHeight="12.75"/>
  <cols>
    <col min="1" max="1" width="126.125" style="2" customWidth="1"/>
    <col min="2" max="2" width="18.375" style="2" customWidth="1"/>
    <col min="3" max="3" width="9.25390625" style="2" customWidth="1"/>
    <col min="4" max="4" width="11.75390625" style="2" customWidth="1"/>
    <col min="5" max="5" width="17.125" style="2" customWidth="1"/>
    <col min="6" max="6" width="18.875" style="1" customWidth="1"/>
    <col min="7" max="16384" width="9.125" style="1" customWidth="1"/>
  </cols>
  <sheetData>
    <row r="1" spans="1:5" ht="15.75" customHeight="1">
      <c r="A1" s="194" t="s">
        <v>31</v>
      </c>
      <c r="B1" s="194"/>
      <c r="C1" s="194"/>
      <c r="D1" s="194"/>
      <c r="E1" s="194"/>
    </row>
    <row r="2" spans="1:5" ht="15.75">
      <c r="A2" s="193" t="s">
        <v>34</v>
      </c>
      <c r="B2" s="193"/>
      <c r="C2" s="193"/>
      <c r="D2" s="193"/>
      <c r="E2" s="193"/>
    </row>
    <row r="3" spans="1:5" ht="15.75">
      <c r="A3" s="185"/>
      <c r="B3" s="193" t="s">
        <v>70</v>
      </c>
      <c r="C3" s="193"/>
      <c r="D3" s="193"/>
      <c r="E3" s="193"/>
    </row>
    <row r="4" spans="1:5" ht="15.75">
      <c r="A4" s="193" t="s">
        <v>71</v>
      </c>
      <c r="B4" s="193"/>
      <c r="C4" s="193"/>
      <c r="D4" s="193"/>
      <c r="E4" s="193"/>
    </row>
    <row r="5" spans="1:5" ht="15.75">
      <c r="A5" s="193" t="s">
        <v>68</v>
      </c>
      <c r="B5" s="193"/>
      <c r="C5" s="193"/>
      <c r="D5" s="193"/>
      <c r="E5" s="193"/>
    </row>
    <row r="6" spans="1:5" ht="15.75">
      <c r="A6" s="193" t="s">
        <v>69</v>
      </c>
      <c r="B6" s="193"/>
      <c r="C6" s="193"/>
      <c r="D6" s="193"/>
      <c r="E6" s="193"/>
    </row>
    <row r="7" spans="1:5" ht="15.75">
      <c r="A7" s="184"/>
      <c r="B7" s="194" t="s">
        <v>251</v>
      </c>
      <c r="C7" s="194"/>
      <c r="D7" s="194"/>
      <c r="E7" s="194"/>
    </row>
    <row r="8" spans="1:5" ht="15.75">
      <c r="A8" s="184"/>
      <c r="B8" s="194" t="s">
        <v>171</v>
      </c>
      <c r="C8" s="194"/>
      <c r="D8" s="194"/>
      <c r="E8" s="194"/>
    </row>
    <row r="9" spans="1:5" ht="15.75">
      <c r="A9" s="194" t="s">
        <v>252</v>
      </c>
      <c r="B9" s="194"/>
      <c r="C9" s="194"/>
      <c r="D9" s="194"/>
      <c r="E9" s="194"/>
    </row>
    <row r="10" spans="1:5" ht="15.75">
      <c r="A10" s="194" t="s">
        <v>269</v>
      </c>
      <c r="B10" s="194"/>
      <c r="C10" s="194"/>
      <c r="D10" s="194"/>
      <c r="E10" s="194"/>
    </row>
    <row r="11" spans="1:5" ht="109.5" customHeight="1">
      <c r="A11" s="195" t="s">
        <v>204</v>
      </c>
      <c r="B11" s="195"/>
      <c r="C11" s="195"/>
      <c r="D11" s="195"/>
      <c r="E11" s="195"/>
    </row>
    <row r="12" ht="13.5" customHeight="1" thickBot="1"/>
    <row r="13" spans="1:5" ht="43.5" customHeight="1" thickBot="1" thickTop="1">
      <c r="A13" s="3" t="s">
        <v>0</v>
      </c>
      <c r="B13" s="4" t="s">
        <v>2</v>
      </c>
      <c r="C13" s="4" t="s">
        <v>3</v>
      </c>
      <c r="D13" s="4" t="s">
        <v>1</v>
      </c>
      <c r="E13" s="5" t="s">
        <v>4</v>
      </c>
    </row>
    <row r="14" spans="1:5" ht="17.25" customHeight="1" thickTop="1">
      <c r="A14" s="6">
        <v>1</v>
      </c>
      <c r="B14" s="7">
        <v>2</v>
      </c>
      <c r="C14" s="7">
        <v>3</v>
      </c>
      <c r="D14" s="7">
        <v>4</v>
      </c>
      <c r="E14" s="8">
        <v>5</v>
      </c>
    </row>
    <row r="15" spans="1:5" ht="48.75" customHeight="1">
      <c r="A15" s="14" t="s">
        <v>140</v>
      </c>
      <c r="B15" s="15" t="s">
        <v>93</v>
      </c>
      <c r="C15" s="15"/>
      <c r="D15" s="15"/>
      <c r="E15" s="16">
        <f>E16+E27+E32</f>
        <v>5893.1</v>
      </c>
    </row>
    <row r="16" spans="1:5" ht="36.75" customHeight="1">
      <c r="A16" s="17" t="s">
        <v>94</v>
      </c>
      <c r="B16" s="18" t="s">
        <v>95</v>
      </c>
      <c r="C16" s="19"/>
      <c r="D16" s="18"/>
      <c r="E16" s="16">
        <f>E17</f>
        <v>3199.9</v>
      </c>
    </row>
    <row r="17" spans="1:5" ht="48" customHeight="1">
      <c r="A17" s="20" t="s">
        <v>96</v>
      </c>
      <c r="B17" s="18" t="s">
        <v>97</v>
      </c>
      <c r="C17" s="13"/>
      <c r="D17" s="21"/>
      <c r="E17" s="22">
        <f>E21+E24+E18</f>
        <v>3199.9</v>
      </c>
    </row>
    <row r="18" spans="1:5" ht="34.5" customHeight="1">
      <c r="A18" s="30" t="s">
        <v>203</v>
      </c>
      <c r="B18" s="31" t="s">
        <v>202</v>
      </c>
      <c r="C18" s="31"/>
      <c r="D18" s="31"/>
      <c r="E18" s="32">
        <f>E19</f>
        <v>1183.4</v>
      </c>
    </row>
    <row r="19" spans="1:5" ht="33" customHeight="1">
      <c r="A19" s="11" t="s">
        <v>59</v>
      </c>
      <c r="B19" s="26" t="s">
        <v>202</v>
      </c>
      <c r="C19" s="26" t="s">
        <v>58</v>
      </c>
      <c r="D19" s="26"/>
      <c r="E19" s="27">
        <f>E20</f>
        <v>1183.4</v>
      </c>
    </row>
    <row r="20" spans="1:5" ht="24.75" customHeight="1">
      <c r="A20" s="12" t="s">
        <v>56</v>
      </c>
      <c r="B20" s="28" t="s">
        <v>202</v>
      </c>
      <c r="C20" s="28" t="s">
        <v>58</v>
      </c>
      <c r="D20" s="28" t="s">
        <v>49</v>
      </c>
      <c r="E20" s="29">
        <f>1318-34.5-100.1</f>
        <v>1183.4</v>
      </c>
    </row>
    <row r="21" spans="1:5" ht="51.75" customHeight="1">
      <c r="A21" s="30" t="s">
        <v>98</v>
      </c>
      <c r="B21" s="31" t="s">
        <v>99</v>
      </c>
      <c r="C21" s="31"/>
      <c r="D21" s="31"/>
      <c r="E21" s="32">
        <f>E22</f>
        <v>200</v>
      </c>
    </row>
    <row r="22" spans="1:5" ht="26.25" customHeight="1">
      <c r="A22" s="11" t="s">
        <v>59</v>
      </c>
      <c r="B22" s="26" t="s">
        <v>99</v>
      </c>
      <c r="C22" s="26" t="s">
        <v>58</v>
      </c>
      <c r="D22" s="26"/>
      <c r="E22" s="27">
        <f>E23</f>
        <v>200</v>
      </c>
    </row>
    <row r="23" spans="1:5" ht="26.25" customHeight="1">
      <c r="A23" s="12" t="s">
        <v>56</v>
      </c>
      <c r="B23" s="28" t="s">
        <v>99</v>
      </c>
      <c r="C23" s="28" t="s">
        <v>58</v>
      </c>
      <c r="D23" s="28" t="s">
        <v>49</v>
      </c>
      <c r="E23" s="29">
        <v>200</v>
      </c>
    </row>
    <row r="24" spans="1:5" ht="33.75" customHeight="1">
      <c r="A24" s="30" t="s">
        <v>188</v>
      </c>
      <c r="B24" s="31" t="s">
        <v>165</v>
      </c>
      <c r="C24" s="31"/>
      <c r="D24" s="31"/>
      <c r="E24" s="32">
        <f>E25</f>
        <v>1816.5</v>
      </c>
    </row>
    <row r="25" spans="1:5" ht="26.25" customHeight="1">
      <c r="A25" s="11" t="s">
        <v>59</v>
      </c>
      <c r="B25" s="26" t="s">
        <v>165</v>
      </c>
      <c r="C25" s="26" t="s">
        <v>58</v>
      </c>
      <c r="D25" s="26"/>
      <c r="E25" s="27">
        <f>E26</f>
        <v>1816.5</v>
      </c>
    </row>
    <row r="26" spans="1:5" ht="26.25" customHeight="1">
      <c r="A26" s="12" t="s">
        <v>56</v>
      </c>
      <c r="B26" s="28" t="s">
        <v>165</v>
      </c>
      <c r="C26" s="28" t="s">
        <v>58</v>
      </c>
      <c r="D26" s="28" t="s">
        <v>49</v>
      </c>
      <c r="E26" s="29">
        <f>1782+34.5</f>
        <v>1816.5</v>
      </c>
    </row>
    <row r="27" spans="1:5" ht="51.75" customHeight="1">
      <c r="A27" s="33" t="s">
        <v>100</v>
      </c>
      <c r="B27" s="34" t="s">
        <v>101</v>
      </c>
      <c r="C27" s="35"/>
      <c r="D27" s="34"/>
      <c r="E27" s="22">
        <f>E28</f>
        <v>1707.1999999999998</v>
      </c>
    </row>
    <row r="28" spans="1:5" ht="32.25" customHeight="1">
      <c r="A28" s="152" t="s">
        <v>103</v>
      </c>
      <c r="B28" s="15" t="s">
        <v>102</v>
      </c>
      <c r="C28" s="113"/>
      <c r="D28" s="15"/>
      <c r="E28" s="16">
        <f>E29</f>
        <v>1707.1999999999998</v>
      </c>
    </row>
    <row r="29" spans="1:5" ht="27.75" customHeight="1">
      <c r="A29" s="39" t="s">
        <v>104</v>
      </c>
      <c r="B29" s="24" t="s">
        <v>105</v>
      </c>
      <c r="C29" s="40"/>
      <c r="D29" s="24"/>
      <c r="E29" s="25">
        <f>E30</f>
        <v>1707.1999999999998</v>
      </c>
    </row>
    <row r="30" spans="1:5" ht="33.75" customHeight="1">
      <c r="A30" s="11" t="s">
        <v>59</v>
      </c>
      <c r="B30" s="41" t="s">
        <v>105</v>
      </c>
      <c r="C30" s="41" t="s">
        <v>58</v>
      </c>
      <c r="D30" s="41"/>
      <c r="E30" s="42">
        <f>E31</f>
        <v>1707.1999999999998</v>
      </c>
    </row>
    <row r="31" spans="1:5" ht="26.25" customHeight="1">
      <c r="A31" s="12" t="s">
        <v>56</v>
      </c>
      <c r="B31" s="43" t="s">
        <v>105</v>
      </c>
      <c r="C31" s="43" t="s">
        <v>58</v>
      </c>
      <c r="D31" s="43" t="s">
        <v>49</v>
      </c>
      <c r="E31" s="44">
        <f>1400+100.1+207.1</f>
        <v>1707.1999999999998</v>
      </c>
    </row>
    <row r="32" spans="1:5" ht="36" customHeight="1">
      <c r="A32" s="122" t="s">
        <v>179</v>
      </c>
      <c r="B32" s="34" t="s">
        <v>178</v>
      </c>
      <c r="C32" s="13"/>
      <c r="D32" s="13"/>
      <c r="E32" s="22">
        <f>E33</f>
        <v>986</v>
      </c>
    </row>
    <row r="33" spans="1:5" ht="26.25" customHeight="1">
      <c r="A33" s="122" t="s">
        <v>180</v>
      </c>
      <c r="B33" s="34" t="s">
        <v>181</v>
      </c>
      <c r="C33" s="13"/>
      <c r="D33" s="13"/>
      <c r="E33" s="22">
        <f>E34</f>
        <v>986</v>
      </c>
    </row>
    <row r="34" spans="1:5" ht="33.75" customHeight="1">
      <c r="A34" s="123" t="s">
        <v>182</v>
      </c>
      <c r="B34" s="37" t="s">
        <v>183</v>
      </c>
      <c r="C34" s="94"/>
      <c r="D34" s="94"/>
      <c r="E34" s="38">
        <f>E35</f>
        <v>986</v>
      </c>
    </row>
    <row r="35" spans="1:5" ht="30" customHeight="1">
      <c r="A35" s="46" t="s">
        <v>59</v>
      </c>
      <c r="B35" s="41" t="s">
        <v>183</v>
      </c>
      <c r="C35" s="41" t="s">
        <v>58</v>
      </c>
      <c r="D35" s="41"/>
      <c r="E35" s="42">
        <f>E36</f>
        <v>986</v>
      </c>
    </row>
    <row r="36" spans="1:5" ht="26.25" customHeight="1">
      <c r="A36" s="120" t="s">
        <v>56</v>
      </c>
      <c r="B36" s="13" t="s">
        <v>183</v>
      </c>
      <c r="C36" s="13" t="s">
        <v>58</v>
      </c>
      <c r="D36" s="13" t="s">
        <v>49</v>
      </c>
      <c r="E36" s="121">
        <v>986</v>
      </c>
    </row>
    <row r="37" spans="1:5" ht="33.75" customHeight="1">
      <c r="A37" s="14" t="s">
        <v>57</v>
      </c>
      <c r="B37" s="15" t="s">
        <v>134</v>
      </c>
      <c r="C37" s="15"/>
      <c r="D37" s="15"/>
      <c r="E37" s="16">
        <f>E39</f>
        <v>60</v>
      </c>
    </row>
    <row r="38" spans="1:5" ht="43.5" customHeight="1">
      <c r="A38" s="14" t="s">
        <v>139</v>
      </c>
      <c r="B38" s="15" t="s">
        <v>138</v>
      </c>
      <c r="C38" s="15"/>
      <c r="D38" s="15"/>
      <c r="E38" s="16">
        <f>E39</f>
        <v>60</v>
      </c>
    </row>
    <row r="39" spans="1:5" ht="45" customHeight="1">
      <c r="A39" s="23" t="s">
        <v>135</v>
      </c>
      <c r="B39" s="24" t="s">
        <v>136</v>
      </c>
      <c r="C39" s="45"/>
      <c r="D39" s="24"/>
      <c r="E39" s="25">
        <f>E40</f>
        <v>60</v>
      </c>
    </row>
    <row r="40" spans="1:5" ht="48" customHeight="1">
      <c r="A40" s="46" t="s">
        <v>137</v>
      </c>
      <c r="B40" s="26" t="s">
        <v>136</v>
      </c>
      <c r="C40" s="26" t="s">
        <v>47</v>
      </c>
      <c r="D40" s="26"/>
      <c r="E40" s="27">
        <f>E41</f>
        <v>60</v>
      </c>
    </row>
    <row r="41" spans="1:5" ht="26.25" customHeight="1">
      <c r="A41" s="12" t="s">
        <v>18</v>
      </c>
      <c r="B41" s="28" t="s">
        <v>136</v>
      </c>
      <c r="C41" s="28" t="s">
        <v>47</v>
      </c>
      <c r="D41" s="28" t="s">
        <v>19</v>
      </c>
      <c r="E41" s="29">
        <v>60</v>
      </c>
    </row>
    <row r="42" spans="1:5" ht="82.5" customHeight="1">
      <c r="A42" s="158" t="s">
        <v>218</v>
      </c>
      <c r="B42" s="15" t="s">
        <v>214</v>
      </c>
      <c r="C42" s="10"/>
      <c r="D42" s="15"/>
      <c r="E42" s="47">
        <f>E43</f>
        <v>2380.7000000000003</v>
      </c>
    </row>
    <row r="43" spans="1:5" ht="88.5" customHeight="1">
      <c r="A43" s="159" t="s">
        <v>219</v>
      </c>
      <c r="B43" s="15" t="s">
        <v>215</v>
      </c>
      <c r="C43" s="15"/>
      <c r="D43" s="15"/>
      <c r="E43" s="54">
        <f>E44</f>
        <v>2380.7000000000003</v>
      </c>
    </row>
    <row r="44" spans="1:5" ht="77.25" customHeight="1">
      <c r="A44" s="145" t="s">
        <v>220</v>
      </c>
      <c r="B44" s="15" t="s">
        <v>216</v>
      </c>
      <c r="C44" s="10"/>
      <c r="D44" s="10"/>
      <c r="E44" s="47">
        <f>E45</f>
        <v>2380.7000000000003</v>
      </c>
    </row>
    <row r="45" spans="1:5" ht="19.5" customHeight="1">
      <c r="A45" s="146" t="s">
        <v>195</v>
      </c>
      <c r="B45" s="31" t="s">
        <v>217</v>
      </c>
      <c r="C45" s="110"/>
      <c r="D45" s="51"/>
      <c r="E45" s="48">
        <f>E46</f>
        <v>2380.7000000000003</v>
      </c>
    </row>
    <row r="46" spans="1:5" ht="36.75" customHeight="1">
      <c r="A46" s="111" t="s">
        <v>59</v>
      </c>
      <c r="B46" s="26" t="s">
        <v>217</v>
      </c>
      <c r="C46" s="26" t="s">
        <v>58</v>
      </c>
      <c r="D46" s="26"/>
      <c r="E46" s="49">
        <f>E47</f>
        <v>2380.7000000000003</v>
      </c>
    </row>
    <row r="47" spans="1:5" ht="26.25" customHeight="1">
      <c r="A47" s="12" t="s">
        <v>24</v>
      </c>
      <c r="B47" s="28" t="s">
        <v>217</v>
      </c>
      <c r="C47" s="28" t="s">
        <v>58</v>
      </c>
      <c r="D47" s="28" t="s">
        <v>25</v>
      </c>
      <c r="E47" s="50">
        <f>2380.8-0.1</f>
        <v>2380.7000000000003</v>
      </c>
    </row>
    <row r="48" spans="1:5" ht="84.75" customHeight="1">
      <c r="A48" s="160" t="s">
        <v>191</v>
      </c>
      <c r="B48" s="15" t="s">
        <v>141</v>
      </c>
      <c r="C48" s="10"/>
      <c r="D48" s="15"/>
      <c r="E48" s="47">
        <f>E49</f>
        <v>1286.9</v>
      </c>
    </row>
    <row r="49" spans="1:5" ht="30" customHeight="1">
      <c r="A49" s="53" t="s">
        <v>192</v>
      </c>
      <c r="B49" s="15" t="s">
        <v>142</v>
      </c>
      <c r="C49" s="15"/>
      <c r="D49" s="15"/>
      <c r="E49" s="54">
        <f>E50</f>
        <v>1286.9</v>
      </c>
    </row>
    <row r="50" spans="1:5" ht="70.5" customHeight="1">
      <c r="A50" s="109" t="s">
        <v>193</v>
      </c>
      <c r="B50" s="31" t="s">
        <v>194</v>
      </c>
      <c r="C50" s="110"/>
      <c r="D50" s="51"/>
      <c r="E50" s="48">
        <f>E51</f>
        <v>1286.9</v>
      </c>
    </row>
    <row r="51" spans="1:5" ht="28.5" customHeight="1">
      <c r="A51" s="111" t="s">
        <v>59</v>
      </c>
      <c r="B51" s="26" t="s">
        <v>194</v>
      </c>
      <c r="C51" s="26" t="s">
        <v>58</v>
      </c>
      <c r="D51" s="26"/>
      <c r="E51" s="49">
        <f>E52</f>
        <v>1286.9</v>
      </c>
    </row>
    <row r="52" spans="1:5" ht="28.5" customHeight="1">
      <c r="A52" s="12" t="s">
        <v>56</v>
      </c>
      <c r="B52" s="28" t="s">
        <v>194</v>
      </c>
      <c r="C52" s="28" t="s">
        <v>58</v>
      </c>
      <c r="D52" s="28" t="s">
        <v>49</v>
      </c>
      <c r="E52" s="50">
        <f>258.1+1028.8</f>
        <v>1286.9</v>
      </c>
    </row>
    <row r="53" spans="1:5" ht="50.25" customHeight="1">
      <c r="A53" s="9" t="s">
        <v>196</v>
      </c>
      <c r="B53" s="15" t="s">
        <v>197</v>
      </c>
      <c r="C53" s="10"/>
      <c r="D53" s="15"/>
      <c r="E53" s="47">
        <f>E54</f>
        <v>5500</v>
      </c>
    </row>
    <row r="54" spans="1:5" ht="33" customHeight="1">
      <c r="A54" s="53" t="s">
        <v>199</v>
      </c>
      <c r="B54" s="15" t="s">
        <v>198</v>
      </c>
      <c r="C54" s="15"/>
      <c r="D54" s="15"/>
      <c r="E54" s="54">
        <f>E55</f>
        <v>5500</v>
      </c>
    </row>
    <row r="55" spans="1:5" ht="28.5" customHeight="1">
      <c r="A55" s="53" t="s">
        <v>200</v>
      </c>
      <c r="B55" s="15" t="s">
        <v>201</v>
      </c>
      <c r="C55" s="15"/>
      <c r="D55" s="15"/>
      <c r="E55" s="54">
        <f>E56+E59</f>
        <v>5500</v>
      </c>
    </row>
    <row r="56" spans="1:5" ht="64.5" customHeight="1">
      <c r="A56" s="135" t="s">
        <v>184</v>
      </c>
      <c r="B56" s="136" t="s">
        <v>264</v>
      </c>
      <c r="C56" s="94"/>
      <c r="D56" s="94"/>
      <c r="E56" s="79">
        <f>E57</f>
        <v>0</v>
      </c>
    </row>
    <row r="57" spans="1:5" ht="30" customHeight="1">
      <c r="A57" s="128" t="s">
        <v>59</v>
      </c>
      <c r="B57" s="129" t="s">
        <v>264</v>
      </c>
      <c r="C57" s="41" t="s">
        <v>58</v>
      </c>
      <c r="D57" s="41"/>
      <c r="E57" s="42">
        <f>E58</f>
        <v>0</v>
      </c>
    </row>
    <row r="58" spans="1:5" ht="30" customHeight="1">
      <c r="A58" s="127" t="s">
        <v>24</v>
      </c>
      <c r="B58" s="130" t="s">
        <v>264</v>
      </c>
      <c r="C58" s="13" t="s">
        <v>58</v>
      </c>
      <c r="D58" s="131" t="s">
        <v>25</v>
      </c>
      <c r="E58" s="126">
        <v>0</v>
      </c>
    </row>
    <row r="59" spans="1:5" ht="30" customHeight="1">
      <c r="A59" s="119" t="s">
        <v>267</v>
      </c>
      <c r="B59" s="186" t="s">
        <v>265</v>
      </c>
      <c r="C59" s="19"/>
      <c r="D59" s="19"/>
      <c r="E59" s="188">
        <f>E61</f>
        <v>5500</v>
      </c>
    </row>
    <row r="60" spans="1:5" ht="30" customHeight="1">
      <c r="A60" s="189" t="s">
        <v>268</v>
      </c>
      <c r="B60" s="187" t="s">
        <v>266</v>
      </c>
      <c r="C60" s="82"/>
      <c r="D60" s="82"/>
      <c r="E60" s="190">
        <f>E61</f>
        <v>5500</v>
      </c>
    </row>
    <row r="61" spans="1:5" ht="30" customHeight="1">
      <c r="A61" s="128" t="s">
        <v>59</v>
      </c>
      <c r="B61" s="191" t="s">
        <v>266</v>
      </c>
      <c r="C61" s="41" t="s">
        <v>58</v>
      </c>
      <c r="D61" s="41"/>
      <c r="E61" s="42">
        <f>E62</f>
        <v>5500</v>
      </c>
    </row>
    <row r="62" spans="1:5" ht="30" customHeight="1">
      <c r="A62" s="77" t="s">
        <v>24</v>
      </c>
      <c r="B62" s="134" t="s">
        <v>266</v>
      </c>
      <c r="C62" s="43" t="s">
        <v>58</v>
      </c>
      <c r="D62" s="134" t="s">
        <v>25</v>
      </c>
      <c r="E62" s="192">
        <v>5500</v>
      </c>
    </row>
    <row r="63" spans="1:5" ht="61.5" customHeight="1">
      <c r="A63" s="9" t="s">
        <v>147</v>
      </c>
      <c r="B63" s="15" t="s">
        <v>146</v>
      </c>
      <c r="C63" s="10"/>
      <c r="D63" s="15"/>
      <c r="E63" s="47">
        <f>E64+E78</f>
        <v>330.4</v>
      </c>
    </row>
    <row r="64" spans="1:5" ht="25.5" customHeight="1">
      <c r="A64" s="108" t="s">
        <v>151</v>
      </c>
      <c r="B64" s="15" t="s">
        <v>148</v>
      </c>
      <c r="C64" s="10"/>
      <c r="D64" s="15"/>
      <c r="E64" s="47">
        <f>E65</f>
        <v>286</v>
      </c>
    </row>
    <row r="65" spans="1:5" ht="26.25" customHeight="1">
      <c r="A65" s="53" t="s">
        <v>152</v>
      </c>
      <c r="B65" s="15" t="s">
        <v>149</v>
      </c>
      <c r="C65" s="15"/>
      <c r="D65" s="15"/>
      <c r="E65" s="54">
        <f>E69+E66+E72+E75</f>
        <v>286</v>
      </c>
    </row>
    <row r="66" spans="1:5" ht="36.75" customHeight="1">
      <c r="A66" s="109" t="s">
        <v>153</v>
      </c>
      <c r="B66" s="31" t="s">
        <v>150</v>
      </c>
      <c r="C66" s="110"/>
      <c r="D66" s="51"/>
      <c r="E66" s="48">
        <f>E67</f>
        <v>5</v>
      </c>
    </row>
    <row r="67" spans="1:5" ht="38.25" customHeight="1">
      <c r="A67" s="111" t="s">
        <v>59</v>
      </c>
      <c r="B67" s="26" t="s">
        <v>150</v>
      </c>
      <c r="C67" s="26" t="s">
        <v>58</v>
      </c>
      <c r="D67" s="26"/>
      <c r="E67" s="49">
        <f>E68</f>
        <v>5</v>
      </c>
    </row>
    <row r="68" spans="1:5" ht="26.25" customHeight="1">
      <c r="A68" s="112" t="s">
        <v>14</v>
      </c>
      <c r="B68" s="28" t="s">
        <v>150</v>
      </c>
      <c r="C68" s="28" t="s">
        <v>58</v>
      </c>
      <c r="D68" s="28" t="s">
        <v>15</v>
      </c>
      <c r="E68" s="50">
        <v>5</v>
      </c>
    </row>
    <row r="69" spans="1:5" ht="26.25" customHeight="1">
      <c r="A69" s="109" t="s">
        <v>155</v>
      </c>
      <c r="B69" s="31" t="s">
        <v>154</v>
      </c>
      <c r="C69" s="110"/>
      <c r="D69" s="51"/>
      <c r="E69" s="48">
        <f>E70</f>
        <v>90</v>
      </c>
    </row>
    <row r="70" spans="1:5" ht="33.75" customHeight="1">
      <c r="A70" s="111" t="s">
        <v>59</v>
      </c>
      <c r="B70" s="26" t="s">
        <v>154</v>
      </c>
      <c r="C70" s="26" t="s">
        <v>58</v>
      </c>
      <c r="D70" s="26"/>
      <c r="E70" s="49">
        <f>E71</f>
        <v>90</v>
      </c>
    </row>
    <row r="71" spans="1:5" ht="26.25" customHeight="1">
      <c r="A71" s="112" t="s">
        <v>14</v>
      </c>
      <c r="B71" s="28" t="s">
        <v>154</v>
      </c>
      <c r="C71" s="28" t="s">
        <v>58</v>
      </c>
      <c r="D71" s="28" t="s">
        <v>15</v>
      </c>
      <c r="E71" s="50">
        <v>90</v>
      </c>
    </row>
    <row r="72" spans="1:5" ht="36.75" customHeight="1">
      <c r="A72" s="109" t="s">
        <v>157</v>
      </c>
      <c r="B72" s="31" t="s">
        <v>156</v>
      </c>
      <c r="C72" s="110"/>
      <c r="D72" s="51"/>
      <c r="E72" s="48">
        <f>E73</f>
        <v>15</v>
      </c>
    </row>
    <row r="73" spans="1:5" ht="32.25" customHeight="1">
      <c r="A73" s="111" t="s">
        <v>59</v>
      </c>
      <c r="B73" s="26" t="s">
        <v>156</v>
      </c>
      <c r="C73" s="26" t="s">
        <v>58</v>
      </c>
      <c r="D73" s="26"/>
      <c r="E73" s="49">
        <f>E74</f>
        <v>15</v>
      </c>
    </row>
    <row r="74" spans="1:5" ht="26.25" customHeight="1">
      <c r="A74" s="112" t="s">
        <v>14</v>
      </c>
      <c r="B74" s="28" t="s">
        <v>156</v>
      </c>
      <c r="C74" s="28" t="s">
        <v>58</v>
      </c>
      <c r="D74" s="28" t="s">
        <v>15</v>
      </c>
      <c r="E74" s="50">
        <v>15</v>
      </c>
    </row>
    <row r="75" spans="1:5" ht="36.75" customHeight="1">
      <c r="A75" s="109" t="s">
        <v>247</v>
      </c>
      <c r="B75" s="31" t="s">
        <v>213</v>
      </c>
      <c r="C75" s="110"/>
      <c r="D75" s="51"/>
      <c r="E75" s="48">
        <f>E76</f>
        <v>176</v>
      </c>
    </row>
    <row r="76" spans="1:5" ht="32.25" customHeight="1">
      <c r="A76" s="111" t="s">
        <v>59</v>
      </c>
      <c r="B76" s="26" t="s">
        <v>213</v>
      </c>
      <c r="C76" s="26" t="s">
        <v>58</v>
      </c>
      <c r="D76" s="26"/>
      <c r="E76" s="49">
        <f>E77</f>
        <v>176</v>
      </c>
    </row>
    <row r="77" spans="1:5" ht="26.25" customHeight="1">
      <c r="A77" s="112" t="s">
        <v>14</v>
      </c>
      <c r="B77" s="28" t="s">
        <v>213</v>
      </c>
      <c r="C77" s="28" t="s">
        <v>58</v>
      </c>
      <c r="D77" s="28" t="s">
        <v>15</v>
      </c>
      <c r="E77" s="50">
        <v>176</v>
      </c>
    </row>
    <row r="78" spans="1:5" ht="48" customHeight="1">
      <c r="A78" s="108" t="s">
        <v>160</v>
      </c>
      <c r="B78" s="15" t="s">
        <v>158</v>
      </c>
      <c r="C78" s="10"/>
      <c r="D78" s="15"/>
      <c r="E78" s="47">
        <f>E79</f>
        <v>44.4</v>
      </c>
    </row>
    <row r="79" spans="1:5" ht="38.25" customHeight="1">
      <c r="A79" s="53" t="s">
        <v>161</v>
      </c>
      <c r="B79" s="15" t="s">
        <v>159</v>
      </c>
      <c r="C79" s="15"/>
      <c r="D79" s="15"/>
      <c r="E79" s="54">
        <f>E80</f>
        <v>44.4</v>
      </c>
    </row>
    <row r="80" spans="1:5" ht="54.75" customHeight="1">
      <c r="A80" s="109" t="s">
        <v>163</v>
      </c>
      <c r="B80" s="31" t="s">
        <v>162</v>
      </c>
      <c r="C80" s="110"/>
      <c r="D80" s="51"/>
      <c r="E80" s="48">
        <f>E81</f>
        <v>44.4</v>
      </c>
    </row>
    <row r="81" spans="1:5" ht="26.25" customHeight="1">
      <c r="A81" s="111" t="s">
        <v>43</v>
      </c>
      <c r="B81" s="26" t="s">
        <v>162</v>
      </c>
      <c r="C81" s="26" t="s">
        <v>44</v>
      </c>
      <c r="D81" s="26"/>
      <c r="E81" s="49">
        <f>E82</f>
        <v>44.4</v>
      </c>
    </row>
    <row r="82" spans="1:5" ht="36.75" customHeight="1">
      <c r="A82" s="112" t="s">
        <v>33</v>
      </c>
      <c r="B82" s="28" t="s">
        <v>162</v>
      </c>
      <c r="C82" s="28" t="s">
        <v>44</v>
      </c>
      <c r="D82" s="28" t="s">
        <v>32</v>
      </c>
      <c r="E82" s="50">
        <v>44.4</v>
      </c>
    </row>
    <row r="83" spans="1:5" ht="26.25" customHeight="1">
      <c r="A83" s="55" t="s">
        <v>51</v>
      </c>
      <c r="B83" s="15" t="s">
        <v>131</v>
      </c>
      <c r="C83" s="56"/>
      <c r="D83" s="56"/>
      <c r="E83" s="57">
        <f>E84+E90+E104+E108</f>
        <v>11830.400000000001</v>
      </c>
    </row>
    <row r="84" spans="1:5" ht="51.75" customHeight="1">
      <c r="A84" s="58" t="s">
        <v>50</v>
      </c>
      <c r="B84" s="59" t="s">
        <v>132</v>
      </c>
      <c r="C84" s="59"/>
      <c r="D84" s="59"/>
      <c r="E84" s="60">
        <f>E85</f>
        <v>290.2</v>
      </c>
    </row>
    <row r="85" spans="1:5" ht="22.5" customHeight="1">
      <c r="A85" s="61" t="s">
        <v>166</v>
      </c>
      <c r="B85" s="62" t="s">
        <v>133</v>
      </c>
      <c r="C85" s="62"/>
      <c r="D85" s="62"/>
      <c r="E85" s="63">
        <f>E86+E88</f>
        <v>290.2</v>
      </c>
    </row>
    <row r="86" spans="1:5" ht="36.75" customHeight="1">
      <c r="A86" s="11" t="s">
        <v>59</v>
      </c>
      <c r="B86" s="26" t="s">
        <v>133</v>
      </c>
      <c r="C86" s="26" t="s">
        <v>58</v>
      </c>
      <c r="D86" s="26"/>
      <c r="E86" s="49">
        <f>E87</f>
        <v>278.4</v>
      </c>
    </row>
    <row r="87" spans="1:5" ht="42.75" customHeight="1">
      <c r="A87" s="64" t="s">
        <v>5</v>
      </c>
      <c r="B87" s="26" t="s">
        <v>133</v>
      </c>
      <c r="C87" s="26" t="s">
        <v>58</v>
      </c>
      <c r="D87" s="26" t="s">
        <v>6</v>
      </c>
      <c r="E87" s="49">
        <v>278.4</v>
      </c>
    </row>
    <row r="88" spans="1:5" ht="35.25" customHeight="1">
      <c r="A88" s="65" t="s">
        <v>61</v>
      </c>
      <c r="B88" s="26" t="s">
        <v>133</v>
      </c>
      <c r="C88" s="26" t="s">
        <v>60</v>
      </c>
      <c r="D88" s="26"/>
      <c r="E88" s="49">
        <f>E89</f>
        <v>11.8</v>
      </c>
    </row>
    <row r="89" spans="1:5" ht="37.5" customHeight="1">
      <c r="A89" s="66" t="s">
        <v>5</v>
      </c>
      <c r="B89" s="26" t="s">
        <v>133</v>
      </c>
      <c r="C89" s="26" t="s">
        <v>60</v>
      </c>
      <c r="D89" s="26" t="s">
        <v>6</v>
      </c>
      <c r="E89" s="49">
        <v>11.8</v>
      </c>
    </row>
    <row r="90" spans="1:5" ht="26.25" customHeight="1">
      <c r="A90" s="58" t="s">
        <v>52</v>
      </c>
      <c r="B90" s="59" t="s">
        <v>74</v>
      </c>
      <c r="C90" s="59"/>
      <c r="D90" s="59"/>
      <c r="E90" s="67">
        <f>E91+E94+E97</f>
        <v>10179.6</v>
      </c>
    </row>
    <row r="91" spans="1:5" ht="39" customHeight="1">
      <c r="A91" s="68" t="s">
        <v>167</v>
      </c>
      <c r="B91" s="31" t="s">
        <v>75</v>
      </c>
      <c r="C91" s="31"/>
      <c r="D91" s="31"/>
      <c r="E91" s="48">
        <f>E92</f>
        <v>8107.6</v>
      </c>
    </row>
    <row r="92" spans="1:5" ht="26.25" customHeight="1">
      <c r="A92" s="69" t="s">
        <v>63</v>
      </c>
      <c r="B92" s="26" t="s">
        <v>75</v>
      </c>
      <c r="C92" s="26" t="s">
        <v>62</v>
      </c>
      <c r="D92" s="26"/>
      <c r="E92" s="49">
        <f>E93</f>
        <v>8107.6</v>
      </c>
    </row>
    <row r="93" spans="1:5" ht="45" customHeight="1">
      <c r="A93" s="12" t="s">
        <v>7</v>
      </c>
      <c r="B93" s="28" t="s">
        <v>75</v>
      </c>
      <c r="C93" s="28" t="s">
        <v>62</v>
      </c>
      <c r="D93" s="28" t="s">
        <v>8</v>
      </c>
      <c r="E93" s="50">
        <v>8107.6</v>
      </c>
    </row>
    <row r="94" spans="1:5" ht="41.25" customHeight="1">
      <c r="A94" s="68" t="s">
        <v>168</v>
      </c>
      <c r="B94" s="31" t="s">
        <v>76</v>
      </c>
      <c r="C94" s="31"/>
      <c r="D94" s="31"/>
      <c r="E94" s="48">
        <f>E95</f>
        <v>532.5</v>
      </c>
    </row>
    <row r="95" spans="1:5" ht="26.25" customHeight="1">
      <c r="A95" s="69" t="s">
        <v>63</v>
      </c>
      <c r="B95" s="26" t="s">
        <v>76</v>
      </c>
      <c r="C95" s="26" t="s">
        <v>62</v>
      </c>
      <c r="D95" s="26"/>
      <c r="E95" s="49">
        <f>E96</f>
        <v>532.5</v>
      </c>
    </row>
    <row r="96" spans="1:5" ht="47.25" customHeight="1">
      <c r="A96" s="12" t="s">
        <v>7</v>
      </c>
      <c r="B96" s="28" t="s">
        <v>76</v>
      </c>
      <c r="C96" s="28" t="s">
        <v>62</v>
      </c>
      <c r="D96" s="28" t="s">
        <v>8</v>
      </c>
      <c r="E96" s="50">
        <v>532.5</v>
      </c>
    </row>
    <row r="97" spans="1:5" ht="24" customHeight="1">
      <c r="A97" s="61" t="s">
        <v>166</v>
      </c>
      <c r="B97" s="62" t="s">
        <v>77</v>
      </c>
      <c r="C97" s="62"/>
      <c r="D97" s="62"/>
      <c r="E97" s="70">
        <f>E98+E100+E102</f>
        <v>1539.4999999999998</v>
      </c>
    </row>
    <row r="98" spans="1:5" ht="34.5" customHeight="1">
      <c r="A98" s="71" t="s">
        <v>63</v>
      </c>
      <c r="B98" s="51" t="s">
        <v>77</v>
      </c>
      <c r="C98" s="51" t="s">
        <v>62</v>
      </c>
      <c r="D98" s="51"/>
      <c r="E98" s="52">
        <f>E99</f>
        <v>15.6</v>
      </c>
    </row>
    <row r="99" spans="1:5" ht="49.5" customHeight="1">
      <c r="A99" s="12" t="s">
        <v>7</v>
      </c>
      <c r="B99" s="28" t="s">
        <v>77</v>
      </c>
      <c r="C99" s="28" t="s">
        <v>62</v>
      </c>
      <c r="D99" s="28" t="s">
        <v>8</v>
      </c>
      <c r="E99" s="50">
        <v>15.6</v>
      </c>
    </row>
    <row r="100" spans="1:5" ht="39.75" customHeight="1">
      <c r="A100" s="11" t="s">
        <v>59</v>
      </c>
      <c r="B100" s="51" t="s">
        <v>77</v>
      </c>
      <c r="C100" s="51" t="s">
        <v>58</v>
      </c>
      <c r="D100" s="51"/>
      <c r="E100" s="52">
        <f>E101</f>
        <v>1472.8999999999999</v>
      </c>
    </row>
    <row r="101" spans="1:5" ht="47.25" customHeight="1">
      <c r="A101" s="12" t="s">
        <v>7</v>
      </c>
      <c r="B101" s="28" t="s">
        <v>77</v>
      </c>
      <c r="C101" s="28" t="s">
        <v>58</v>
      </c>
      <c r="D101" s="28" t="s">
        <v>8</v>
      </c>
      <c r="E101" s="50">
        <f>1479.8+0.1+0.6+10+0.5-18.1</f>
        <v>1472.8999999999999</v>
      </c>
    </row>
    <row r="102" spans="1:5" ht="26.25" customHeight="1">
      <c r="A102" s="65" t="s">
        <v>61</v>
      </c>
      <c r="B102" s="51" t="s">
        <v>77</v>
      </c>
      <c r="C102" s="51" t="s">
        <v>60</v>
      </c>
      <c r="D102" s="51"/>
      <c r="E102" s="72">
        <f>E103</f>
        <v>51</v>
      </c>
    </row>
    <row r="103" spans="1:5" ht="47.25" customHeight="1">
      <c r="A103" s="12" t="s">
        <v>7</v>
      </c>
      <c r="B103" s="28" t="s">
        <v>77</v>
      </c>
      <c r="C103" s="28" t="s">
        <v>60</v>
      </c>
      <c r="D103" s="28" t="s">
        <v>8</v>
      </c>
      <c r="E103" s="29">
        <f>1+50</f>
        <v>51</v>
      </c>
    </row>
    <row r="104" spans="1:5" ht="36" customHeight="1">
      <c r="A104" s="58" t="s">
        <v>53</v>
      </c>
      <c r="B104" s="59" t="s">
        <v>78</v>
      </c>
      <c r="C104" s="59"/>
      <c r="D104" s="59"/>
      <c r="E104" s="73">
        <f>E105</f>
        <v>1357.1</v>
      </c>
    </row>
    <row r="105" spans="1:5" ht="33.75" customHeight="1">
      <c r="A105" s="68" t="s">
        <v>169</v>
      </c>
      <c r="B105" s="31" t="s">
        <v>79</v>
      </c>
      <c r="C105" s="31"/>
      <c r="D105" s="31"/>
      <c r="E105" s="48">
        <f>E106</f>
        <v>1357.1</v>
      </c>
    </row>
    <row r="106" spans="1:5" ht="32.25" customHeight="1">
      <c r="A106" s="74" t="s">
        <v>63</v>
      </c>
      <c r="B106" s="26" t="s">
        <v>79</v>
      </c>
      <c r="C106" s="26" t="s">
        <v>62</v>
      </c>
      <c r="D106" s="26"/>
      <c r="E106" s="49">
        <f>E107</f>
        <v>1357.1</v>
      </c>
    </row>
    <row r="107" spans="1:5" ht="51.75" customHeight="1">
      <c r="A107" s="166" t="s">
        <v>7</v>
      </c>
      <c r="B107" s="100" t="s">
        <v>79</v>
      </c>
      <c r="C107" s="100" t="s">
        <v>62</v>
      </c>
      <c r="D107" s="100" t="s">
        <v>8</v>
      </c>
      <c r="E107" s="101">
        <v>1357.1</v>
      </c>
    </row>
    <row r="108" spans="1:5" ht="51.75" customHeight="1">
      <c r="A108" s="168" t="s">
        <v>250</v>
      </c>
      <c r="B108" s="59" t="s">
        <v>249</v>
      </c>
      <c r="C108" s="15"/>
      <c r="D108" s="15"/>
      <c r="E108" s="16">
        <f>E109</f>
        <v>3.5</v>
      </c>
    </row>
    <row r="109" spans="1:5" ht="30.75" customHeight="1">
      <c r="A109" s="167" t="s">
        <v>250</v>
      </c>
      <c r="B109" s="24" t="s">
        <v>248</v>
      </c>
      <c r="C109" s="169"/>
      <c r="D109" s="169"/>
      <c r="E109" s="170">
        <f>E110</f>
        <v>3.5</v>
      </c>
    </row>
    <row r="110" spans="1:5" ht="20.25" customHeight="1">
      <c r="A110" s="164" t="s">
        <v>59</v>
      </c>
      <c r="B110" s="26" t="s">
        <v>248</v>
      </c>
      <c r="C110" s="26" t="s">
        <v>58</v>
      </c>
      <c r="D110" s="26"/>
      <c r="E110" s="171">
        <f>E111</f>
        <v>3.5</v>
      </c>
    </row>
    <row r="111" spans="1:5" ht="31.5" customHeight="1">
      <c r="A111" s="163" t="s">
        <v>7</v>
      </c>
      <c r="B111" s="35" t="s">
        <v>248</v>
      </c>
      <c r="C111" s="36" t="s">
        <v>58</v>
      </c>
      <c r="D111" s="35" t="s">
        <v>8</v>
      </c>
      <c r="E111" s="172">
        <v>3.5</v>
      </c>
    </row>
    <row r="112" spans="1:5" ht="49.5" customHeight="1">
      <c r="A112" s="145" t="s">
        <v>222</v>
      </c>
      <c r="B112" s="15" t="s">
        <v>234</v>
      </c>
      <c r="C112" s="10"/>
      <c r="D112" s="15"/>
      <c r="E112" s="47">
        <f>E113+E137+E132</f>
        <v>20159.700000000004</v>
      </c>
    </row>
    <row r="113" spans="1:5" ht="49.5" customHeight="1">
      <c r="A113" s="147" t="s">
        <v>223</v>
      </c>
      <c r="B113" s="15" t="s">
        <v>235</v>
      </c>
      <c r="C113" s="15"/>
      <c r="D113" s="15"/>
      <c r="E113" s="54">
        <f>E114+E125</f>
        <v>12859.7</v>
      </c>
    </row>
    <row r="114" spans="1:5" ht="28.5" customHeight="1">
      <c r="A114" s="147" t="s">
        <v>224</v>
      </c>
      <c r="B114" s="15" t="s">
        <v>236</v>
      </c>
      <c r="C114" s="10"/>
      <c r="D114" s="10"/>
      <c r="E114" s="47">
        <f>E115+E122</f>
        <v>12130.2</v>
      </c>
    </row>
    <row r="115" spans="1:5" ht="26.25" customHeight="1">
      <c r="A115" s="148" t="s">
        <v>122</v>
      </c>
      <c r="B115" s="31" t="s">
        <v>237</v>
      </c>
      <c r="C115" s="110"/>
      <c r="D115" s="51"/>
      <c r="E115" s="48">
        <f>E116+E118+E120</f>
        <v>9482</v>
      </c>
    </row>
    <row r="116" spans="1:5" ht="27.75" customHeight="1">
      <c r="A116" s="84" t="s">
        <v>65</v>
      </c>
      <c r="B116" s="26" t="s">
        <v>237</v>
      </c>
      <c r="C116" s="26" t="s">
        <v>64</v>
      </c>
      <c r="D116" s="26"/>
      <c r="E116" s="49">
        <f>E117</f>
        <v>6661.9</v>
      </c>
    </row>
    <row r="117" spans="1:5" ht="28.5" customHeight="1">
      <c r="A117" s="12" t="s">
        <v>26</v>
      </c>
      <c r="B117" s="28" t="s">
        <v>237</v>
      </c>
      <c r="C117" s="28" t="s">
        <v>64</v>
      </c>
      <c r="D117" s="28" t="s">
        <v>27</v>
      </c>
      <c r="E117" s="50">
        <f>6696.9-35</f>
        <v>6661.9</v>
      </c>
    </row>
    <row r="118" spans="1:5" ht="30.75" customHeight="1">
      <c r="A118" s="11" t="s">
        <v>59</v>
      </c>
      <c r="B118" s="26" t="s">
        <v>237</v>
      </c>
      <c r="C118" s="26" t="s">
        <v>58</v>
      </c>
      <c r="D118" s="26"/>
      <c r="E118" s="49">
        <f>E119</f>
        <v>2782.1</v>
      </c>
    </row>
    <row r="119" spans="1:5" ht="27" customHeight="1">
      <c r="A119" s="12" t="s">
        <v>26</v>
      </c>
      <c r="B119" s="28" t="s">
        <v>237</v>
      </c>
      <c r="C119" s="28" t="s">
        <v>58</v>
      </c>
      <c r="D119" s="28" t="s">
        <v>27</v>
      </c>
      <c r="E119" s="50">
        <f>2935.4-300+3+0.4+0.1+143.2</f>
        <v>2782.1</v>
      </c>
    </row>
    <row r="120" spans="1:5" ht="30.75" customHeight="1">
      <c r="A120" s="11" t="s">
        <v>61</v>
      </c>
      <c r="B120" s="26" t="s">
        <v>237</v>
      </c>
      <c r="C120" s="26" t="s">
        <v>60</v>
      </c>
      <c r="D120" s="26"/>
      <c r="E120" s="49">
        <f>E121</f>
        <v>38</v>
      </c>
    </row>
    <row r="121" spans="1:5" ht="30" customHeight="1">
      <c r="A121" s="12" t="s">
        <v>26</v>
      </c>
      <c r="B121" s="28" t="s">
        <v>237</v>
      </c>
      <c r="C121" s="28" t="s">
        <v>60</v>
      </c>
      <c r="D121" s="28" t="s">
        <v>27</v>
      </c>
      <c r="E121" s="50">
        <f>3+35</f>
        <v>38</v>
      </c>
    </row>
    <row r="122" spans="1:5" ht="30" customHeight="1">
      <c r="A122" s="166" t="s">
        <v>263</v>
      </c>
      <c r="B122" s="26" t="s">
        <v>238</v>
      </c>
      <c r="C122" s="100"/>
      <c r="D122" s="100"/>
      <c r="E122" s="101">
        <f>E123</f>
        <v>2648.2</v>
      </c>
    </row>
    <row r="123" spans="1:5" ht="30" customHeight="1">
      <c r="A123" s="84" t="s">
        <v>65</v>
      </c>
      <c r="B123" s="26" t="s">
        <v>238</v>
      </c>
      <c r="C123" s="26" t="s">
        <v>64</v>
      </c>
      <c r="D123" s="26"/>
      <c r="E123" s="49">
        <f>E124</f>
        <v>2648.2</v>
      </c>
    </row>
    <row r="124" spans="1:5" ht="30" customHeight="1">
      <c r="A124" s="12" t="s">
        <v>26</v>
      </c>
      <c r="B124" s="28" t="s">
        <v>238</v>
      </c>
      <c r="C124" s="28" t="s">
        <v>64</v>
      </c>
      <c r="D124" s="28" t="s">
        <v>27</v>
      </c>
      <c r="E124" s="50">
        <f>1324.1*2</f>
        <v>2648.2</v>
      </c>
    </row>
    <row r="125" spans="1:5" ht="23.25" customHeight="1">
      <c r="A125" s="153" t="s">
        <v>226</v>
      </c>
      <c r="B125" s="15" t="s">
        <v>239</v>
      </c>
      <c r="C125" s="15"/>
      <c r="D125" s="15"/>
      <c r="E125" s="54">
        <f>E127+E130</f>
        <v>729.5</v>
      </c>
    </row>
    <row r="126" spans="1:5" ht="23.25" customHeight="1">
      <c r="A126" s="154" t="s">
        <v>227</v>
      </c>
      <c r="B126" s="94" t="s">
        <v>240</v>
      </c>
      <c r="C126" s="37"/>
      <c r="D126" s="37"/>
      <c r="E126" s="173">
        <f>E127</f>
        <v>635</v>
      </c>
    </row>
    <row r="127" spans="1:5" ht="30" customHeight="1">
      <c r="A127" s="155" t="s">
        <v>59</v>
      </c>
      <c r="B127" s="26" t="s">
        <v>240</v>
      </c>
      <c r="C127" s="26" t="s">
        <v>58</v>
      </c>
      <c r="D127" s="26"/>
      <c r="E127" s="49">
        <f>E128</f>
        <v>635</v>
      </c>
    </row>
    <row r="128" spans="1:5" ht="30" customHeight="1">
      <c r="A128" s="156" t="s">
        <v>38</v>
      </c>
      <c r="B128" s="28" t="s">
        <v>240</v>
      </c>
      <c r="C128" s="28" t="s">
        <v>58</v>
      </c>
      <c r="D128" s="28" t="s">
        <v>39</v>
      </c>
      <c r="E128" s="50">
        <v>635</v>
      </c>
    </row>
    <row r="129" spans="1:5" ht="52.5" customHeight="1">
      <c r="A129" s="161" t="s">
        <v>232</v>
      </c>
      <c r="B129" s="35" t="s">
        <v>241</v>
      </c>
      <c r="C129" s="35"/>
      <c r="D129" s="35"/>
      <c r="E129" s="174">
        <v>94.5</v>
      </c>
    </row>
    <row r="130" spans="1:5" ht="30" customHeight="1">
      <c r="A130" s="157" t="s">
        <v>43</v>
      </c>
      <c r="B130" s="35" t="s">
        <v>241</v>
      </c>
      <c r="C130" s="35" t="s">
        <v>44</v>
      </c>
      <c r="D130" s="35"/>
      <c r="E130" s="174">
        <v>94.5</v>
      </c>
    </row>
    <row r="131" spans="1:5" ht="30" customHeight="1">
      <c r="A131" s="156" t="s">
        <v>38</v>
      </c>
      <c r="B131" s="35" t="s">
        <v>241</v>
      </c>
      <c r="C131" s="35" t="s">
        <v>44</v>
      </c>
      <c r="D131" s="35" t="s">
        <v>39</v>
      </c>
      <c r="E131" s="174">
        <v>94.5</v>
      </c>
    </row>
    <row r="132" spans="1:5" ht="33.75" customHeight="1">
      <c r="A132" s="147" t="s">
        <v>229</v>
      </c>
      <c r="B132" s="15" t="s">
        <v>242</v>
      </c>
      <c r="C132" s="15"/>
      <c r="D132" s="15"/>
      <c r="E132" s="54">
        <f>E133</f>
        <v>230.9</v>
      </c>
    </row>
    <row r="133" spans="1:5" ht="30" customHeight="1">
      <c r="A133" s="147" t="s">
        <v>230</v>
      </c>
      <c r="B133" s="15" t="s">
        <v>225</v>
      </c>
      <c r="C133" s="10"/>
      <c r="D133" s="10"/>
      <c r="E133" s="47">
        <f>E134</f>
        <v>230.9</v>
      </c>
    </row>
    <row r="134" spans="1:5" ht="30" customHeight="1">
      <c r="A134" s="148" t="s">
        <v>231</v>
      </c>
      <c r="B134" s="31" t="s">
        <v>243</v>
      </c>
      <c r="C134" s="110"/>
      <c r="D134" s="51"/>
      <c r="E134" s="48">
        <f>E135</f>
        <v>230.9</v>
      </c>
    </row>
    <row r="135" spans="1:5" ht="30" customHeight="1">
      <c r="A135" s="11" t="s">
        <v>59</v>
      </c>
      <c r="B135" s="26" t="s">
        <v>243</v>
      </c>
      <c r="C135" s="26" t="s">
        <v>58</v>
      </c>
      <c r="D135" s="26"/>
      <c r="E135" s="49">
        <f>E136</f>
        <v>230.9</v>
      </c>
    </row>
    <row r="136" spans="1:5" ht="30" customHeight="1">
      <c r="A136" s="149" t="s">
        <v>41</v>
      </c>
      <c r="B136" s="28" t="s">
        <v>243</v>
      </c>
      <c r="C136" s="28" t="s">
        <v>58</v>
      </c>
      <c r="D136" s="28" t="s">
        <v>40</v>
      </c>
      <c r="E136" s="50">
        <v>230.9</v>
      </c>
    </row>
    <row r="137" spans="1:5" ht="30" customHeight="1">
      <c r="A137" s="147" t="s">
        <v>223</v>
      </c>
      <c r="B137" s="15" t="s">
        <v>244</v>
      </c>
      <c r="C137" s="15"/>
      <c r="D137" s="15"/>
      <c r="E137" s="54">
        <f>E138</f>
        <v>7069.1</v>
      </c>
    </row>
    <row r="138" spans="1:5" ht="30" customHeight="1">
      <c r="A138" s="147" t="s">
        <v>224</v>
      </c>
      <c r="B138" s="15" t="s">
        <v>245</v>
      </c>
      <c r="C138" s="15"/>
      <c r="D138" s="15"/>
      <c r="E138" s="54">
        <f>E140+E142</f>
        <v>7069.1</v>
      </c>
    </row>
    <row r="139" spans="1:5" ht="30" customHeight="1">
      <c r="A139" s="151" t="s">
        <v>228</v>
      </c>
      <c r="B139" s="94" t="s">
        <v>246</v>
      </c>
      <c r="C139" s="37"/>
      <c r="D139" s="37"/>
      <c r="E139" s="150">
        <f>E140</f>
        <v>300</v>
      </c>
    </row>
    <row r="140" spans="1:5" ht="30" customHeight="1">
      <c r="A140" s="11" t="s">
        <v>59</v>
      </c>
      <c r="B140" s="26" t="s">
        <v>246</v>
      </c>
      <c r="C140" s="26" t="s">
        <v>58</v>
      </c>
      <c r="D140" s="26"/>
      <c r="E140" s="49">
        <f>E141</f>
        <v>300</v>
      </c>
    </row>
    <row r="141" spans="1:5" ht="30" customHeight="1">
      <c r="A141" s="12" t="s">
        <v>26</v>
      </c>
      <c r="B141" s="28" t="s">
        <v>246</v>
      </c>
      <c r="C141" s="28" t="s">
        <v>58</v>
      </c>
      <c r="D141" s="28" t="s">
        <v>27</v>
      </c>
      <c r="E141" s="50">
        <f>1692.3+5076.8+300-6769.1</f>
        <v>300</v>
      </c>
    </row>
    <row r="142" spans="1:5" ht="30" customHeight="1">
      <c r="A142" s="151" t="s">
        <v>262</v>
      </c>
      <c r="B142" s="94" t="s">
        <v>261</v>
      </c>
      <c r="C142" s="37"/>
      <c r="D142" s="37"/>
      <c r="E142" s="150">
        <f>E143</f>
        <v>6769.1</v>
      </c>
    </row>
    <row r="143" spans="1:5" ht="30" customHeight="1">
      <c r="A143" s="11" t="s">
        <v>59</v>
      </c>
      <c r="B143" s="26" t="s">
        <v>261</v>
      </c>
      <c r="C143" s="26" t="s">
        <v>58</v>
      </c>
      <c r="D143" s="26"/>
      <c r="E143" s="49">
        <f>E144</f>
        <v>6769.1</v>
      </c>
    </row>
    <row r="144" spans="1:5" ht="30" customHeight="1">
      <c r="A144" s="12" t="s">
        <v>26</v>
      </c>
      <c r="B144" s="28" t="s">
        <v>261</v>
      </c>
      <c r="C144" s="28" t="s">
        <v>58</v>
      </c>
      <c r="D144" s="28" t="s">
        <v>27</v>
      </c>
      <c r="E144" s="50">
        <v>6769.1</v>
      </c>
    </row>
    <row r="145" spans="1:5" ht="71.25" customHeight="1">
      <c r="A145" s="119" t="s">
        <v>172</v>
      </c>
      <c r="B145" s="18" t="s">
        <v>173</v>
      </c>
      <c r="C145" s="113"/>
      <c r="D145" s="113"/>
      <c r="E145" s="16">
        <f>E146</f>
        <v>30</v>
      </c>
    </row>
    <row r="146" spans="1:5" ht="33" customHeight="1">
      <c r="A146" s="119" t="s">
        <v>174</v>
      </c>
      <c r="B146" s="18" t="s">
        <v>175</v>
      </c>
      <c r="C146" s="113"/>
      <c r="D146" s="113"/>
      <c r="E146" s="16">
        <f>E147</f>
        <v>30</v>
      </c>
    </row>
    <row r="147" spans="1:5" ht="24.75" customHeight="1">
      <c r="A147" s="118" t="s">
        <v>176</v>
      </c>
      <c r="B147" s="82" t="s">
        <v>177</v>
      </c>
      <c r="C147" s="51"/>
      <c r="D147" s="51"/>
      <c r="E147" s="72">
        <f>E148</f>
        <v>30</v>
      </c>
    </row>
    <row r="148" spans="1:5" ht="37.5" customHeight="1">
      <c r="A148" s="46" t="s">
        <v>59</v>
      </c>
      <c r="B148" s="41" t="s">
        <v>177</v>
      </c>
      <c r="C148" s="26" t="s">
        <v>58</v>
      </c>
      <c r="D148" s="26"/>
      <c r="E148" s="27">
        <f>E149</f>
        <v>30</v>
      </c>
    </row>
    <row r="149" spans="1:5" ht="39" customHeight="1">
      <c r="A149" s="77" t="s">
        <v>33</v>
      </c>
      <c r="B149" s="43" t="s">
        <v>177</v>
      </c>
      <c r="C149" s="28" t="s">
        <v>58</v>
      </c>
      <c r="D149" s="28" t="s">
        <v>32</v>
      </c>
      <c r="E149" s="29">
        <v>30</v>
      </c>
    </row>
    <row r="150" spans="1:5" ht="22.5" customHeight="1">
      <c r="A150" s="78" t="s">
        <v>126</v>
      </c>
      <c r="B150" s="21" t="s">
        <v>125</v>
      </c>
      <c r="C150" s="36"/>
      <c r="D150" s="36"/>
      <c r="E150" s="79">
        <f>E151</f>
        <v>24550.299999999996</v>
      </c>
    </row>
    <row r="151" spans="1:6" ht="15">
      <c r="A151" s="76" t="s">
        <v>54</v>
      </c>
      <c r="B151" s="18" t="s">
        <v>124</v>
      </c>
      <c r="C151" s="19"/>
      <c r="D151" s="18"/>
      <c r="E151" s="80">
        <f>+E159+E162+E165+E171+E174+E183+E186+E189+E195+E198+E206+E212+E217+E220+E223+E226+E234+E237+E240+E231+E152+E168+E209+E177+E180+E192+E203</f>
        <v>24550.299999999996</v>
      </c>
      <c r="F151" s="162"/>
    </row>
    <row r="152" spans="1:6" ht="15">
      <c r="A152" s="81" t="s">
        <v>122</v>
      </c>
      <c r="B152" s="31" t="s">
        <v>123</v>
      </c>
      <c r="C152" s="82"/>
      <c r="D152" s="31"/>
      <c r="E152" s="83">
        <f>E153+E155+E157</f>
        <v>7312.599999999999</v>
      </c>
      <c r="F152" s="162"/>
    </row>
    <row r="153" spans="1:6" ht="15">
      <c r="A153" s="84" t="s">
        <v>65</v>
      </c>
      <c r="B153" s="41" t="s">
        <v>123</v>
      </c>
      <c r="C153" s="41" t="s">
        <v>64</v>
      </c>
      <c r="D153" s="41"/>
      <c r="E153" s="85">
        <f>E154</f>
        <v>5556.4</v>
      </c>
      <c r="F153" s="162"/>
    </row>
    <row r="154" spans="1:5" ht="15">
      <c r="A154" s="86" t="s">
        <v>73</v>
      </c>
      <c r="B154" s="43" t="s">
        <v>123</v>
      </c>
      <c r="C154" s="43" t="s">
        <v>64</v>
      </c>
      <c r="D154" s="43" t="s">
        <v>72</v>
      </c>
      <c r="E154" s="87">
        <v>5556.4</v>
      </c>
    </row>
    <row r="155" spans="1:5" ht="15">
      <c r="A155" s="11" t="s">
        <v>59</v>
      </c>
      <c r="B155" s="82" t="s">
        <v>123</v>
      </c>
      <c r="C155" s="82" t="s">
        <v>58</v>
      </c>
      <c r="D155" s="82"/>
      <c r="E155" s="88">
        <f>E156</f>
        <v>1752.1999999999998</v>
      </c>
    </row>
    <row r="156" spans="1:5" ht="15">
      <c r="A156" s="86" t="s">
        <v>73</v>
      </c>
      <c r="B156" s="43" t="s">
        <v>123</v>
      </c>
      <c r="C156" s="43" t="s">
        <v>58</v>
      </c>
      <c r="D156" s="43" t="s">
        <v>72</v>
      </c>
      <c r="E156" s="87">
        <f>1752.1+0.1</f>
        <v>1752.1999999999998</v>
      </c>
    </row>
    <row r="157" spans="1:5" ht="15">
      <c r="A157" s="11" t="s">
        <v>61</v>
      </c>
      <c r="B157" s="82" t="s">
        <v>123</v>
      </c>
      <c r="C157" s="82" t="s">
        <v>60</v>
      </c>
      <c r="D157" s="82"/>
      <c r="E157" s="88">
        <f>E158</f>
        <v>4</v>
      </c>
    </row>
    <row r="158" spans="1:5" ht="15">
      <c r="A158" s="86" t="s">
        <v>73</v>
      </c>
      <c r="B158" s="43" t="s">
        <v>123</v>
      </c>
      <c r="C158" s="43" t="s">
        <v>60</v>
      </c>
      <c r="D158" s="43" t="s">
        <v>72</v>
      </c>
      <c r="E158" s="87">
        <f>2+2</f>
        <v>4</v>
      </c>
    </row>
    <row r="159" spans="1:5" ht="15">
      <c r="A159" s="89" t="s">
        <v>127</v>
      </c>
      <c r="B159" s="31" t="s">
        <v>128</v>
      </c>
      <c r="C159" s="31"/>
      <c r="D159" s="31"/>
      <c r="E159" s="90">
        <f>E160</f>
        <v>512.1</v>
      </c>
    </row>
    <row r="160" spans="1:5" ht="15">
      <c r="A160" s="74" t="s">
        <v>67</v>
      </c>
      <c r="B160" s="91" t="s">
        <v>128</v>
      </c>
      <c r="C160" s="26" t="s">
        <v>66</v>
      </c>
      <c r="D160" s="91"/>
      <c r="E160" s="92">
        <f>E161</f>
        <v>512.1</v>
      </c>
    </row>
    <row r="161" spans="1:5" ht="22.5" customHeight="1">
      <c r="A161" s="77" t="s">
        <v>28</v>
      </c>
      <c r="B161" s="93" t="s">
        <v>128</v>
      </c>
      <c r="C161" s="28" t="s">
        <v>66</v>
      </c>
      <c r="D161" s="93" t="s">
        <v>29</v>
      </c>
      <c r="E161" s="107">
        <f>504.7+7.4</f>
        <v>512.1</v>
      </c>
    </row>
    <row r="162" spans="1:5" ht="34.5" customHeight="1">
      <c r="A162" s="84" t="s">
        <v>145</v>
      </c>
      <c r="B162" s="31" t="s">
        <v>233</v>
      </c>
      <c r="C162" s="31"/>
      <c r="D162" s="31"/>
      <c r="E162" s="95">
        <f>E163</f>
        <v>100</v>
      </c>
    </row>
    <row r="163" spans="1:5" ht="25.5" customHeight="1">
      <c r="A163" s="84" t="s">
        <v>48</v>
      </c>
      <c r="B163" s="26" t="s">
        <v>233</v>
      </c>
      <c r="C163" s="26" t="s">
        <v>55</v>
      </c>
      <c r="D163" s="26"/>
      <c r="E163" s="49">
        <f>E164</f>
        <v>100</v>
      </c>
    </row>
    <row r="164" spans="1:5" ht="25.5" customHeight="1">
      <c r="A164" s="12" t="s">
        <v>35</v>
      </c>
      <c r="B164" s="28" t="s">
        <v>233</v>
      </c>
      <c r="C164" s="28" t="s">
        <v>55</v>
      </c>
      <c r="D164" s="28" t="s">
        <v>36</v>
      </c>
      <c r="E164" s="50">
        <v>100</v>
      </c>
    </row>
    <row r="165" spans="1:5" ht="34.5" customHeight="1">
      <c r="A165" s="68" t="s">
        <v>83</v>
      </c>
      <c r="B165" s="31" t="s">
        <v>84</v>
      </c>
      <c r="C165" s="31"/>
      <c r="D165" s="31"/>
      <c r="E165" s="95">
        <f>E166</f>
        <v>23</v>
      </c>
    </row>
    <row r="166" spans="1:5" ht="25.5" customHeight="1">
      <c r="A166" s="11" t="s">
        <v>144</v>
      </c>
      <c r="B166" s="26" t="s">
        <v>84</v>
      </c>
      <c r="C166" s="26" t="s">
        <v>143</v>
      </c>
      <c r="D166" s="26"/>
      <c r="E166" s="49">
        <f>E167</f>
        <v>23</v>
      </c>
    </row>
    <row r="167" spans="1:5" ht="25.5" customHeight="1">
      <c r="A167" s="12" t="s">
        <v>11</v>
      </c>
      <c r="B167" s="28" t="s">
        <v>84</v>
      </c>
      <c r="C167" s="28" t="s">
        <v>143</v>
      </c>
      <c r="D167" s="28" t="s">
        <v>37</v>
      </c>
      <c r="E167" s="50">
        <v>23</v>
      </c>
    </row>
    <row r="168" spans="1:5" ht="34.5" customHeight="1">
      <c r="A168" s="132" t="s">
        <v>185</v>
      </c>
      <c r="B168" s="133" t="s">
        <v>186</v>
      </c>
      <c r="C168" s="26" t="s">
        <v>143</v>
      </c>
      <c r="D168" s="26"/>
      <c r="E168" s="72">
        <f>E169</f>
        <v>34.5</v>
      </c>
    </row>
    <row r="169" spans="1:5" ht="25.5" customHeight="1">
      <c r="A169" s="137" t="s">
        <v>144</v>
      </c>
      <c r="B169" s="138" t="s">
        <v>186</v>
      </c>
      <c r="C169" s="26" t="s">
        <v>143</v>
      </c>
      <c r="D169" s="26"/>
      <c r="E169" s="27">
        <f>E170</f>
        <v>34.5</v>
      </c>
    </row>
    <row r="170" spans="1:5" ht="25.5" customHeight="1">
      <c r="A170" s="12" t="s">
        <v>11</v>
      </c>
      <c r="B170" s="134" t="s">
        <v>186</v>
      </c>
      <c r="C170" s="28" t="s">
        <v>143</v>
      </c>
      <c r="D170" s="28" t="s">
        <v>37</v>
      </c>
      <c r="E170" s="29">
        <v>34.5</v>
      </c>
    </row>
    <row r="171" spans="1:5" ht="23.25" customHeight="1">
      <c r="A171" s="96" t="s">
        <v>81</v>
      </c>
      <c r="B171" s="24" t="s">
        <v>82</v>
      </c>
      <c r="C171" s="24"/>
      <c r="D171" s="24"/>
      <c r="E171" s="97">
        <f>E172</f>
        <v>250</v>
      </c>
    </row>
    <row r="172" spans="1:5" ht="25.5" customHeight="1">
      <c r="A172" s="74" t="s">
        <v>45</v>
      </c>
      <c r="B172" s="26" t="s">
        <v>82</v>
      </c>
      <c r="C172" s="26" t="s">
        <v>46</v>
      </c>
      <c r="D172" s="26"/>
      <c r="E172" s="49">
        <f>E173</f>
        <v>250</v>
      </c>
    </row>
    <row r="173" spans="1:5" ht="25.5" customHeight="1">
      <c r="A173" s="12" t="s">
        <v>10</v>
      </c>
      <c r="B173" s="28" t="s">
        <v>82</v>
      </c>
      <c r="C173" s="28" t="s">
        <v>46</v>
      </c>
      <c r="D173" s="28" t="s">
        <v>9</v>
      </c>
      <c r="E173" s="50">
        <v>250</v>
      </c>
    </row>
    <row r="174" spans="1:5" ht="21" customHeight="1">
      <c r="A174" s="89" t="s">
        <v>85</v>
      </c>
      <c r="B174" s="31" t="s">
        <v>86</v>
      </c>
      <c r="C174" s="31"/>
      <c r="D174" s="31"/>
      <c r="E174" s="48">
        <f>E175</f>
        <v>150</v>
      </c>
    </row>
    <row r="175" spans="1:5" ht="32.25" customHeight="1">
      <c r="A175" s="11" t="s">
        <v>59</v>
      </c>
      <c r="B175" s="26" t="s">
        <v>86</v>
      </c>
      <c r="C175" s="26" t="s">
        <v>58</v>
      </c>
      <c r="D175" s="26"/>
      <c r="E175" s="49">
        <f>E176</f>
        <v>150</v>
      </c>
    </row>
    <row r="176" spans="1:5" ht="32.25" customHeight="1">
      <c r="A176" s="12" t="s">
        <v>11</v>
      </c>
      <c r="B176" s="28" t="s">
        <v>86</v>
      </c>
      <c r="C176" s="28" t="s">
        <v>58</v>
      </c>
      <c r="D176" s="28" t="s">
        <v>37</v>
      </c>
      <c r="E176" s="50">
        <v>150</v>
      </c>
    </row>
    <row r="177" spans="1:5" ht="32.25" customHeight="1">
      <c r="A177" s="139" t="s">
        <v>205</v>
      </c>
      <c r="B177" s="45" t="s">
        <v>206</v>
      </c>
      <c r="C177" s="62"/>
      <c r="D177" s="62"/>
      <c r="E177" s="117">
        <f>E178</f>
        <v>816.6</v>
      </c>
    </row>
    <row r="178" spans="1:5" ht="32.25" customHeight="1">
      <c r="A178" s="64" t="s">
        <v>207</v>
      </c>
      <c r="B178" s="140" t="s">
        <v>206</v>
      </c>
      <c r="C178" s="140" t="s">
        <v>208</v>
      </c>
      <c r="D178" s="141"/>
      <c r="E178" s="142">
        <f>E179</f>
        <v>816.6</v>
      </c>
    </row>
    <row r="179" spans="1:5" ht="32.25" customHeight="1">
      <c r="A179" s="103" t="s">
        <v>209</v>
      </c>
      <c r="B179" s="104" t="s">
        <v>206</v>
      </c>
      <c r="C179" s="104" t="s">
        <v>208</v>
      </c>
      <c r="D179" s="143" t="s">
        <v>210</v>
      </c>
      <c r="E179" s="144">
        <v>816.6</v>
      </c>
    </row>
    <row r="180" spans="1:5" ht="32.25" customHeight="1">
      <c r="A180" s="68" t="s">
        <v>212</v>
      </c>
      <c r="B180" s="31" t="s">
        <v>211</v>
      </c>
      <c r="C180" s="31"/>
      <c r="D180" s="31"/>
      <c r="E180" s="48">
        <f>E181</f>
        <v>140</v>
      </c>
    </row>
    <row r="181" spans="1:5" ht="32.25" customHeight="1">
      <c r="A181" s="11" t="s">
        <v>59</v>
      </c>
      <c r="B181" s="26" t="s">
        <v>211</v>
      </c>
      <c r="C181" s="26" t="s">
        <v>58</v>
      </c>
      <c r="D181" s="26"/>
      <c r="E181" s="49">
        <f>E182</f>
        <v>140</v>
      </c>
    </row>
    <row r="182" spans="1:5" ht="32.25" customHeight="1">
      <c r="A182" s="12" t="s">
        <v>11</v>
      </c>
      <c r="B182" s="28" t="s">
        <v>211</v>
      </c>
      <c r="C182" s="28" t="s">
        <v>58</v>
      </c>
      <c r="D182" s="28" t="s">
        <v>37</v>
      </c>
      <c r="E182" s="50">
        <v>140</v>
      </c>
    </row>
    <row r="183" spans="1:5" ht="52.5" customHeight="1">
      <c r="A183" s="68" t="s">
        <v>87</v>
      </c>
      <c r="B183" s="31" t="s">
        <v>88</v>
      </c>
      <c r="C183" s="31"/>
      <c r="D183" s="31"/>
      <c r="E183" s="48">
        <f>E184</f>
        <v>1000</v>
      </c>
    </row>
    <row r="184" spans="1:5" ht="32.25" customHeight="1">
      <c r="A184" s="11" t="s">
        <v>59</v>
      </c>
      <c r="B184" s="26" t="s">
        <v>88</v>
      </c>
      <c r="C184" s="26" t="s">
        <v>58</v>
      </c>
      <c r="D184" s="26"/>
      <c r="E184" s="49">
        <f>E185</f>
        <v>1000</v>
      </c>
    </row>
    <row r="185" spans="1:5" ht="32.25" customHeight="1">
      <c r="A185" s="12" t="s">
        <v>11</v>
      </c>
      <c r="B185" s="28" t="s">
        <v>88</v>
      </c>
      <c r="C185" s="28" t="s">
        <v>58</v>
      </c>
      <c r="D185" s="28" t="s">
        <v>37</v>
      </c>
      <c r="E185" s="50">
        <v>1000</v>
      </c>
    </row>
    <row r="186" spans="1:5" ht="15">
      <c r="A186" s="68" t="s">
        <v>112</v>
      </c>
      <c r="B186" s="31" t="s">
        <v>113</v>
      </c>
      <c r="C186" s="31"/>
      <c r="D186" s="31"/>
      <c r="E186" s="32">
        <f>E187</f>
        <v>1215.2</v>
      </c>
    </row>
    <row r="187" spans="1:5" ht="15">
      <c r="A187" s="11" t="s">
        <v>59</v>
      </c>
      <c r="B187" s="41" t="s">
        <v>113</v>
      </c>
      <c r="C187" s="41" t="s">
        <v>58</v>
      </c>
      <c r="D187" s="41"/>
      <c r="E187" s="42">
        <f>E188</f>
        <v>1215.2</v>
      </c>
    </row>
    <row r="188" spans="1:5" ht="30.75" customHeight="1">
      <c r="A188" s="12" t="s">
        <v>18</v>
      </c>
      <c r="B188" s="43" t="s">
        <v>113</v>
      </c>
      <c r="C188" s="43" t="s">
        <v>58</v>
      </c>
      <c r="D188" s="43" t="s">
        <v>19</v>
      </c>
      <c r="E188" s="44">
        <f>1821.7-134-472.5</f>
        <v>1215.2</v>
      </c>
    </row>
    <row r="189" spans="1:5" ht="26.25" customHeight="1">
      <c r="A189" s="68" t="s">
        <v>253</v>
      </c>
      <c r="B189" s="31" t="s">
        <v>89</v>
      </c>
      <c r="C189" s="31"/>
      <c r="D189" s="31"/>
      <c r="E189" s="48">
        <f>E190</f>
        <v>300</v>
      </c>
    </row>
    <row r="190" spans="1:5" ht="30.75" customHeight="1">
      <c r="A190" s="11" t="s">
        <v>59</v>
      </c>
      <c r="B190" s="26" t="s">
        <v>89</v>
      </c>
      <c r="C190" s="26" t="s">
        <v>58</v>
      </c>
      <c r="D190" s="26"/>
      <c r="E190" s="49">
        <f>E191</f>
        <v>300</v>
      </c>
    </row>
    <row r="191" spans="1:5" ht="30.75" customHeight="1">
      <c r="A191" s="12" t="s">
        <v>11</v>
      </c>
      <c r="B191" s="28" t="s">
        <v>89</v>
      </c>
      <c r="C191" s="28" t="s">
        <v>58</v>
      </c>
      <c r="D191" s="28" t="s">
        <v>37</v>
      </c>
      <c r="E191" s="50">
        <v>300</v>
      </c>
    </row>
    <row r="192" spans="1:5" ht="30.75" customHeight="1">
      <c r="A192" s="176" t="s">
        <v>255</v>
      </c>
      <c r="B192" s="177" t="s">
        <v>256</v>
      </c>
      <c r="C192" s="177"/>
      <c r="D192" s="177"/>
      <c r="E192" s="178">
        <f>E193</f>
        <v>200</v>
      </c>
    </row>
    <row r="193" spans="1:5" ht="30.75" customHeight="1">
      <c r="A193" s="11" t="s">
        <v>59</v>
      </c>
      <c r="B193" s="179" t="s">
        <v>256</v>
      </c>
      <c r="C193" s="179" t="s">
        <v>58</v>
      </c>
      <c r="D193" s="179"/>
      <c r="E193" s="180">
        <f>E194</f>
        <v>200</v>
      </c>
    </row>
    <row r="194" spans="1:5" ht="30.75" customHeight="1">
      <c r="A194" s="181" t="s">
        <v>258</v>
      </c>
      <c r="B194" s="182" t="s">
        <v>256</v>
      </c>
      <c r="C194" s="182" t="s">
        <v>58</v>
      </c>
      <c r="D194" s="182" t="s">
        <v>257</v>
      </c>
      <c r="E194" s="183">
        <v>200</v>
      </c>
    </row>
    <row r="195" spans="1:5" ht="15">
      <c r="A195" s="89" t="s">
        <v>110</v>
      </c>
      <c r="B195" s="24" t="s">
        <v>111</v>
      </c>
      <c r="C195" s="24"/>
      <c r="D195" s="24"/>
      <c r="E195" s="25">
        <f>E196</f>
        <v>15.6</v>
      </c>
    </row>
    <row r="196" spans="1:5" ht="15">
      <c r="A196" s="11" t="s">
        <v>59</v>
      </c>
      <c r="B196" s="41" t="s">
        <v>111</v>
      </c>
      <c r="C196" s="41" t="s">
        <v>58</v>
      </c>
      <c r="D196" s="41"/>
      <c r="E196" s="42">
        <f>E197</f>
        <v>15.6</v>
      </c>
    </row>
    <row r="197" spans="1:5" ht="25.5" customHeight="1">
      <c r="A197" s="12" t="s">
        <v>16</v>
      </c>
      <c r="B197" s="43" t="s">
        <v>111</v>
      </c>
      <c r="C197" s="43" t="s">
        <v>58</v>
      </c>
      <c r="D197" s="43" t="s">
        <v>17</v>
      </c>
      <c r="E197" s="44">
        <f>12+3.6</f>
        <v>15.6</v>
      </c>
    </row>
    <row r="198" spans="1:5" ht="15">
      <c r="A198" s="98" t="s">
        <v>106</v>
      </c>
      <c r="B198" s="24" t="s">
        <v>107</v>
      </c>
      <c r="C198" s="24"/>
      <c r="D198" s="24"/>
      <c r="E198" s="99">
        <f>E199+E201</f>
        <v>1193.7</v>
      </c>
    </row>
    <row r="199" spans="1:5" ht="15">
      <c r="A199" s="11" t="s">
        <v>59</v>
      </c>
      <c r="B199" s="41" t="s">
        <v>107</v>
      </c>
      <c r="C199" s="41" t="s">
        <v>58</v>
      </c>
      <c r="D199" s="41"/>
      <c r="E199" s="42">
        <f>E200</f>
        <v>1192.7</v>
      </c>
    </row>
    <row r="200" spans="1:5" ht="30.75" customHeight="1">
      <c r="A200" s="12" t="s">
        <v>56</v>
      </c>
      <c r="B200" s="43" t="s">
        <v>107</v>
      </c>
      <c r="C200" s="43" t="s">
        <v>58</v>
      </c>
      <c r="D200" s="43" t="s">
        <v>49</v>
      </c>
      <c r="E200" s="44">
        <v>1192.7</v>
      </c>
    </row>
    <row r="201" spans="1:5" ht="30.75" customHeight="1">
      <c r="A201" s="11" t="s">
        <v>61</v>
      </c>
      <c r="B201" s="41" t="s">
        <v>107</v>
      </c>
      <c r="C201" s="41" t="s">
        <v>60</v>
      </c>
      <c r="D201" s="41"/>
      <c r="E201" s="42">
        <f>E202</f>
        <v>1</v>
      </c>
    </row>
    <row r="202" spans="1:5" ht="30.75" customHeight="1">
      <c r="A202" s="12" t="s">
        <v>56</v>
      </c>
      <c r="B202" s="43" t="s">
        <v>107</v>
      </c>
      <c r="C202" s="43" t="s">
        <v>60</v>
      </c>
      <c r="D202" s="43" t="s">
        <v>49</v>
      </c>
      <c r="E202" s="44">
        <v>1</v>
      </c>
    </row>
    <row r="203" spans="1:5" ht="30.75" customHeight="1">
      <c r="A203" s="98" t="s">
        <v>260</v>
      </c>
      <c r="B203" s="24" t="s">
        <v>259</v>
      </c>
      <c r="C203" s="24"/>
      <c r="D203" s="24"/>
      <c r="E203" s="99">
        <f>E204</f>
        <v>134</v>
      </c>
    </row>
    <row r="204" spans="1:5" ht="30.75" customHeight="1">
      <c r="A204" s="11" t="s">
        <v>59</v>
      </c>
      <c r="B204" s="41" t="s">
        <v>259</v>
      </c>
      <c r="C204" s="41" t="s">
        <v>58</v>
      </c>
      <c r="D204" s="41"/>
      <c r="E204" s="42">
        <f>E205</f>
        <v>134</v>
      </c>
    </row>
    <row r="205" spans="1:5" ht="30.75" customHeight="1">
      <c r="A205" s="12" t="s">
        <v>56</v>
      </c>
      <c r="B205" s="43" t="s">
        <v>259</v>
      </c>
      <c r="C205" s="43" t="s">
        <v>58</v>
      </c>
      <c r="D205" s="43" t="s">
        <v>49</v>
      </c>
      <c r="E205" s="44">
        <v>134</v>
      </c>
    </row>
    <row r="206" spans="1:5" ht="21" customHeight="1">
      <c r="A206" s="89" t="s">
        <v>114</v>
      </c>
      <c r="B206" s="31" t="s">
        <v>115</v>
      </c>
      <c r="C206" s="31"/>
      <c r="D206" s="31"/>
      <c r="E206" s="48">
        <f>E207</f>
        <v>1308.6000000000001</v>
      </c>
    </row>
    <row r="207" spans="1:5" ht="30.75" customHeight="1">
      <c r="A207" s="11" t="s">
        <v>59</v>
      </c>
      <c r="B207" s="26" t="s">
        <v>115</v>
      </c>
      <c r="C207" s="100" t="s">
        <v>58</v>
      </c>
      <c r="D207" s="26"/>
      <c r="E207" s="101">
        <f>E208</f>
        <v>1308.6000000000001</v>
      </c>
    </row>
    <row r="208" spans="1:5" ht="30.75" customHeight="1">
      <c r="A208" s="124" t="s">
        <v>20</v>
      </c>
      <c r="B208" s="100" t="s">
        <v>115</v>
      </c>
      <c r="C208" s="100" t="s">
        <v>58</v>
      </c>
      <c r="D208" s="100" t="s">
        <v>21</v>
      </c>
      <c r="E208" s="101">
        <f>1236.4+72.2</f>
        <v>1308.6000000000001</v>
      </c>
    </row>
    <row r="209" spans="1:5" ht="30.75" customHeight="1">
      <c r="A209" s="89" t="s">
        <v>189</v>
      </c>
      <c r="B209" s="31" t="s">
        <v>190</v>
      </c>
      <c r="C209" s="31"/>
      <c r="D209" s="31"/>
      <c r="E209" s="48">
        <f>E210</f>
        <v>200</v>
      </c>
    </row>
    <row r="210" spans="1:5" ht="30.75" customHeight="1">
      <c r="A210" s="11" t="s">
        <v>59</v>
      </c>
      <c r="B210" s="26" t="s">
        <v>190</v>
      </c>
      <c r="C210" s="100" t="s">
        <v>58</v>
      </c>
      <c r="D210" s="26"/>
      <c r="E210" s="101">
        <f>E211</f>
        <v>200</v>
      </c>
    </row>
    <row r="211" spans="1:5" ht="30.75" customHeight="1">
      <c r="A211" s="124" t="s">
        <v>20</v>
      </c>
      <c r="B211" s="100" t="s">
        <v>190</v>
      </c>
      <c r="C211" s="100" t="s">
        <v>58</v>
      </c>
      <c r="D211" s="100" t="s">
        <v>21</v>
      </c>
      <c r="E211" s="101">
        <v>200</v>
      </c>
    </row>
    <row r="212" spans="1:5" ht="30.75" customHeight="1">
      <c r="A212" s="125" t="s">
        <v>118</v>
      </c>
      <c r="B212" s="31" t="s">
        <v>119</v>
      </c>
      <c r="C212" s="31"/>
      <c r="D212" s="31"/>
      <c r="E212" s="32">
        <f>E213+E215</f>
        <v>5653.1</v>
      </c>
    </row>
    <row r="213" spans="1:5" ht="30.75" customHeight="1">
      <c r="A213" s="11" t="s">
        <v>59</v>
      </c>
      <c r="B213" s="41" t="s">
        <v>119</v>
      </c>
      <c r="C213" s="41" t="s">
        <v>58</v>
      </c>
      <c r="D213" s="41"/>
      <c r="E213" s="42">
        <f>E214</f>
        <v>5650</v>
      </c>
    </row>
    <row r="214" spans="1:5" ht="22.5" customHeight="1">
      <c r="A214" s="12" t="s">
        <v>24</v>
      </c>
      <c r="B214" s="43" t="s">
        <v>119</v>
      </c>
      <c r="C214" s="43" t="s">
        <v>58</v>
      </c>
      <c r="D214" s="43" t="s">
        <v>25</v>
      </c>
      <c r="E214" s="44">
        <f>5650+3.1-53.1+50</f>
        <v>5650</v>
      </c>
    </row>
    <row r="215" spans="1:5" ht="22.5" customHeight="1">
      <c r="A215" s="11" t="s">
        <v>61</v>
      </c>
      <c r="B215" s="41" t="s">
        <v>119</v>
      </c>
      <c r="C215" s="41" t="s">
        <v>60</v>
      </c>
      <c r="D215" s="41"/>
      <c r="E215" s="42">
        <f>E216</f>
        <v>3.1</v>
      </c>
    </row>
    <row r="216" spans="1:5" ht="22.5" customHeight="1">
      <c r="A216" s="12" t="s">
        <v>24</v>
      </c>
      <c r="B216" s="43" t="s">
        <v>119</v>
      </c>
      <c r="C216" s="43" t="s">
        <v>60</v>
      </c>
      <c r="D216" s="43" t="s">
        <v>25</v>
      </c>
      <c r="E216" s="44">
        <v>3.1</v>
      </c>
    </row>
    <row r="217" spans="1:5" ht="17.25" customHeight="1">
      <c r="A217" s="96" t="s">
        <v>170</v>
      </c>
      <c r="B217" s="31" t="s">
        <v>120</v>
      </c>
      <c r="C217" s="31"/>
      <c r="D217" s="31"/>
      <c r="E217" s="32">
        <f>E218</f>
        <v>100</v>
      </c>
    </row>
    <row r="218" spans="1:5" ht="30.75" customHeight="1">
      <c r="A218" s="11" t="s">
        <v>59</v>
      </c>
      <c r="B218" s="41" t="s">
        <v>120</v>
      </c>
      <c r="C218" s="41" t="s">
        <v>58</v>
      </c>
      <c r="D218" s="41"/>
      <c r="E218" s="42">
        <f>E219</f>
        <v>100</v>
      </c>
    </row>
    <row r="219" spans="1:5" ht="30.75" customHeight="1">
      <c r="A219" s="12" t="s">
        <v>24</v>
      </c>
      <c r="B219" s="43" t="s">
        <v>120</v>
      </c>
      <c r="C219" s="43" t="s">
        <v>58</v>
      </c>
      <c r="D219" s="43" t="s">
        <v>25</v>
      </c>
      <c r="E219" s="44">
        <v>100</v>
      </c>
    </row>
    <row r="220" spans="1:5" ht="52.5" customHeight="1">
      <c r="A220" s="96" t="s">
        <v>221</v>
      </c>
      <c r="B220" s="31" t="s">
        <v>121</v>
      </c>
      <c r="C220" s="31"/>
      <c r="D220" s="31"/>
      <c r="E220" s="32">
        <f>E221</f>
        <v>2549.9</v>
      </c>
    </row>
    <row r="221" spans="1:5" ht="30.75" customHeight="1">
      <c r="A221" s="11" t="s">
        <v>59</v>
      </c>
      <c r="B221" s="41" t="s">
        <v>121</v>
      </c>
      <c r="C221" s="41" t="s">
        <v>58</v>
      </c>
      <c r="D221" s="41"/>
      <c r="E221" s="42">
        <f>E222</f>
        <v>2549.9</v>
      </c>
    </row>
    <row r="222" spans="1:5" ht="30.75" customHeight="1">
      <c r="A222" s="12" t="s">
        <v>24</v>
      </c>
      <c r="B222" s="43" t="s">
        <v>121</v>
      </c>
      <c r="C222" s="43" t="s">
        <v>58</v>
      </c>
      <c r="D222" s="43" t="s">
        <v>25</v>
      </c>
      <c r="E222" s="44">
        <f>1818.9+1540+450-1259</f>
        <v>2549.9</v>
      </c>
    </row>
    <row r="223" spans="1:5" ht="30.75" customHeight="1">
      <c r="A223" s="89" t="s">
        <v>116</v>
      </c>
      <c r="B223" s="31" t="s">
        <v>117</v>
      </c>
      <c r="C223" s="31"/>
      <c r="D223" s="31"/>
      <c r="E223" s="32">
        <f>E224</f>
        <v>232.3</v>
      </c>
    </row>
    <row r="224" spans="1:5" ht="30.75" customHeight="1">
      <c r="A224" s="65" t="s">
        <v>59</v>
      </c>
      <c r="B224" s="41" t="s">
        <v>117</v>
      </c>
      <c r="C224" s="41" t="s">
        <v>58</v>
      </c>
      <c r="D224" s="41"/>
      <c r="E224" s="42">
        <f>E225</f>
        <v>232.3</v>
      </c>
    </row>
    <row r="225" spans="1:5" ht="30.75" customHeight="1">
      <c r="A225" s="86" t="s">
        <v>22</v>
      </c>
      <c r="B225" s="43" t="s">
        <v>117</v>
      </c>
      <c r="C225" s="43" t="s">
        <v>58</v>
      </c>
      <c r="D225" s="43" t="s">
        <v>23</v>
      </c>
      <c r="E225" s="44">
        <v>232.3</v>
      </c>
    </row>
    <row r="226" spans="1:5" ht="36" customHeight="1">
      <c r="A226" s="61" t="s">
        <v>254</v>
      </c>
      <c r="B226" s="62" t="s">
        <v>92</v>
      </c>
      <c r="C226" s="114"/>
      <c r="D226" s="62"/>
      <c r="E226" s="115">
        <f>E227+E229</f>
        <v>278.3</v>
      </c>
    </row>
    <row r="227" spans="1:5" ht="15">
      <c r="A227" s="116" t="s">
        <v>63</v>
      </c>
      <c r="B227" s="82" t="s">
        <v>92</v>
      </c>
      <c r="C227" s="82" t="s">
        <v>62</v>
      </c>
      <c r="D227" s="82"/>
      <c r="E227" s="52">
        <f>E228</f>
        <v>234.4</v>
      </c>
    </row>
    <row r="228" spans="1:5" ht="23.25" customHeight="1">
      <c r="A228" s="12" t="s">
        <v>12</v>
      </c>
      <c r="B228" s="43" t="s">
        <v>92</v>
      </c>
      <c r="C228" s="43" t="s">
        <v>62</v>
      </c>
      <c r="D228" s="43" t="s">
        <v>13</v>
      </c>
      <c r="E228" s="50">
        <v>234.4</v>
      </c>
    </row>
    <row r="229" spans="1:5" ht="15">
      <c r="A229" s="11" t="s">
        <v>59</v>
      </c>
      <c r="B229" s="82" t="s">
        <v>92</v>
      </c>
      <c r="C229" s="82" t="s">
        <v>58</v>
      </c>
      <c r="D229" s="82"/>
      <c r="E229" s="52">
        <f>E230</f>
        <v>43.9</v>
      </c>
    </row>
    <row r="230" spans="1:5" ht="30.75" customHeight="1">
      <c r="A230" s="12" t="s">
        <v>12</v>
      </c>
      <c r="B230" s="43" t="s">
        <v>92</v>
      </c>
      <c r="C230" s="43" t="s">
        <v>58</v>
      </c>
      <c r="D230" s="43" t="s">
        <v>13</v>
      </c>
      <c r="E230" s="50">
        <f>22.7+21.2</f>
        <v>43.9</v>
      </c>
    </row>
    <row r="231" spans="1:5" ht="34.5" customHeight="1">
      <c r="A231" s="98" t="s">
        <v>108</v>
      </c>
      <c r="B231" s="24" t="s">
        <v>109</v>
      </c>
      <c r="C231" s="24"/>
      <c r="D231" s="24"/>
      <c r="E231" s="99">
        <f>E232</f>
        <v>521.1</v>
      </c>
    </row>
    <row r="232" spans="1:5" ht="31.5" customHeight="1">
      <c r="A232" s="11" t="s">
        <v>59</v>
      </c>
      <c r="B232" s="41" t="s">
        <v>109</v>
      </c>
      <c r="C232" s="41" t="s">
        <v>58</v>
      </c>
      <c r="D232" s="41"/>
      <c r="E232" s="42">
        <f>E233</f>
        <v>521.1</v>
      </c>
    </row>
    <row r="233" spans="1:5" ht="25.5" customHeight="1">
      <c r="A233" s="12" t="s">
        <v>56</v>
      </c>
      <c r="B233" s="43" t="s">
        <v>109</v>
      </c>
      <c r="C233" s="43" t="s">
        <v>58</v>
      </c>
      <c r="D233" s="43" t="s">
        <v>49</v>
      </c>
      <c r="E233" s="44">
        <v>521.1</v>
      </c>
    </row>
    <row r="234" spans="1:5" ht="15">
      <c r="A234" s="68" t="s">
        <v>187</v>
      </c>
      <c r="B234" s="31" t="s">
        <v>80</v>
      </c>
      <c r="C234" s="31"/>
      <c r="D234" s="31"/>
      <c r="E234" s="32">
        <f>E235</f>
        <v>99.8</v>
      </c>
    </row>
    <row r="235" spans="1:5" ht="21.75" customHeight="1">
      <c r="A235" s="74" t="s">
        <v>43</v>
      </c>
      <c r="B235" s="26" t="s">
        <v>80</v>
      </c>
      <c r="C235" s="26" t="s">
        <v>44</v>
      </c>
      <c r="D235" s="26"/>
      <c r="E235" s="49">
        <f>E236</f>
        <v>99.8</v>
      </c>
    </row>
    <row r="236" spans="1:5" ht="33.75" customHeight="1">
      <c r="A236" s="102" t="s">
        <v>164</v>
      </c>
      <c r="B236" s="28" t="s">
        <v>80</v>
      </c>
      <c r="C236" s="28" t="s">
        <v>44</v>
      </c>
      <c r="D236" s="28" t="s">
        <v>42</v>
      </c>
      <c r="E236" s="50">
        <v>99.8</v>
      </c>
    </row>
    <row r="237" spans="1:5" ht="15">
      <c r="A237" s="68" t="s">
        <v>90</v>
      </c>
      <c r="B237" s="31" t="s">
        <v>91</v>
      </c>
      <c r="C237" s="31"/>
      <c r="D237" s="31"/>
      <c r="E237" s="32">
        <f>E238</f>
        <v>127.6</v>
      </c>
    </row>
    <row r="238" spans="1:5" ht="21.75" customHeight="1">
      <c r="A238" s="74" t="s">
        <v>43</v>
      </c>
      <c r="B238" s="26" t="s">
        <v>91</v>
      </c>
      <c r="C238" s="26" t="s">
        <v>44</v>
      </c>
      <c r="D238" s="26"/>
      <c r="E238" s="27">
        <f>E239</f>
        <v>127.6</v>
      </c>
    </row>
    <row r="239" spans="1:5" ht="24.75" customHeight="1">
      <c r="A239" s="12" t="s">
        <v>11</v>
      </c>
      <c r="B239" s="28" t="s">
        <v>91</v>
      </c>
      <c r="C239" s="28" t="s">
        <v>44</v>
      </c>
      <c r="D239" s="28" t="s">
        <v>37</v>
      </c>
      <c r="E239" s="29">
        <v>127.6</v>
      </c>
    </row>
    <row r="240" spans="1:5" ht="30">
      <c r="A240" s="75" t="s">
        <v>129</v>
      </c>
      <c r="B240" s="31" t="s">
        <v>130</v>
      </c>
      <c r="C240" s="31"/>
      <c r="D240" s="31"/>
      <c r="E240" s="48">
        <f>E241</f>
        <v>82.3</v>
      </c>
    </row>
    <row r="241" spans="1:5" ht="15">
      <c r="A241" s="74" t="s">
        <v>43</v>
      </c>
      <c r="B241" s="26" t="s">
        <v>130</v>
      </c>
      <c r="C241" s="26" t="s">
        <v>44</v>
      </c>
      <c r="D241" s="26"/>
      <c r="E241" s="49">
        <f>E242</f>
        <v>82.3</v>
      </c>
    </row>
    <row r="242" spans="1:5" ht="30.75" thickBot="1">
      <c r="A242" s="86" t="s">
        <v>5</v>
      </c>
      <c r="B242" s="28" t="s">
        <v>130</v>
      </c>
      <c r="C242" s="28" t="s">
        <v>44</v>
      </c>
      <c r="D242" s="28" t="s">
        <v>6</v>
      </c>
      <c r="E242" s="50">
        <v>82.3</v>
      </c>
    </row>
    <row r="243" spans="1:6" ht="16.5" thickBot="1">
      <c r="A243" s="105" t="s">
        <v>30</v>
      </c>
      <c r="B243" s="106"/>
      <c r="C243" s="106"/>
      <c r="D243" s="106"/>
      <c r="E243" s="175">
        <f>E15+E37+E48+E53+E63+E83+E145+E150+E42+E112</f>
        <v>72021.5</v>
      </c>
      <c r="F243" s="162"/>
    </row>
    <row r="244" ht="12.75">
      <c r="O244" s="165"/>
    </row>
  </sheetData>
  <sheetProtection/>
  <autoFilter ref="A14:E243"/>
  <mergeCells count="11">
    <mergeCell ref="A1:E1"/>
    <mergeCell ref="A2:E2"/>
    <mergeCell ref="B3:E3"/>
    <mergeCell ref="A4:E4"/>
    <mergeCell ref="A5:E5"/>
    <mergeCell ref="A6:E6"/>
    <mergeCell ref="B7:E7"/>
    <mergeCell ref="B8:E8"/>
    <mergeCell ref="A9:E9"/>
    <mergeCell ref="A10:E10"/>
    <mergeCell ref="A11:E11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2019-04-11T06:30:04Z</cp:lastPrinted>
  <dcterms:created xsi:type="dcterms:W3CDTF">2008-08-26T08:49:12Z</dcterms:created>
  <dcterms:modified xsi:type="dcterms:W3CDTF">2019-04-11T06:30:14Z</dcterms:modified>
  <cp:category/>
  <cp:version/>
  <cp:contentType/>
  <cp:contentStatus/>
</cp:coreProperties>
</file>