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570"/>
  </bookViews>
  <sheets>
    <sheet name="Приложение 4" sheetId="17" r:id="rId1"/>
  </sheets>
  <definedNames>
    <definedName name="_xlnm.Print_Area" localSheetId="0">'Приложение 4'!$A$1:$F$48</definedName>
  </definedNames>
  <calcPr calcId="125725"/>
</workbook>
</file>

<file path=xl/calcChain.xml><?xml version="1.0" encoding="utf-8"?>
<calcChain xmlns="http://schemas.openxmlformats.org/spreadsheetml/2006/main">
  <c r="D19" i="17"/>
  <c r="D16" s="1"/>
  <c r="F35"/>
  <c r="E35"/>
  <c r="F31"/>
  <c r="E31"/>
  <c r="E28" s="1"/>
  <c r="D31"/>
  <c r="D25"/>
  <c r="E22"/>
  <c r="D22"/>
  <c r="F18"/>
  <c r="E18"/>
  <c r="F17"/>
  <c r="E17"/>
  <c r="D32"/>
  <c r="D28"/>
  <c r="F46"/>
  <c r="E46"/>
  <c r="D46"/>
  <c r="F44"/>
  <c r="E44"/>
  <c r="D44"/>
  <c r="F42"/>
  <c r="E42"/>
  <c r="D42"/>
  <c r="F39"/>
  <c r="E39"/>
  <c r="D39"/>
  <c r="F37"/>
  <c r="E37"/>
  <c r="D37"/>
  <c r="F32"/>
  <c r="E32"/>
  <c r="F25"/>
  <c r="E25"/>
  <c r="F23"/>
  <c r="E23"/>
  <c r="D23"/>
  <c r="F28" l="1"/>
  <c r="D48"/>
  <c r="F16"/>
  <c r="E16"/>
  <c r="E48" s="1"/>
  <c r="F48" l="1"/>
</calcChain>
</file>

<file path=xl/sharedStrings.xml><?xml version="1.0" encoding="utf-8"?>
<sst xmlns="http://schemas.openxmlformats.org/spreadsheetml/2006/main" count="83" uniqueCount="83">
  <si>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</si>
  <si>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</si>
  <si>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</si>
  <si>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</si>
  <si>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</si>
  <si>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0103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</si>
  <si>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</si>
  <si>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</si>
  <si>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</si>
  <si>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</si>
  <si>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</si>
  <si>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</si>
  <si>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</si>
  <si>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</si>
  <si>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</si>
  <si>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</si>
  <si>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</si>
  <si>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</si>
  <si>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</si>
  <si>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</si>
  <si>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</si>
  <si>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</si>
  <si>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</si>
  <si>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</si>
  <si>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</si>
  <si>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</si>
  <si>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</si>
  <si>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</si>
  <si>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</si>
  <si>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</si>
  <si>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</si>
  <si>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</si>
  <si>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</si>
  <si>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</si>
  <si>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</si>
  <si>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</si>
  <si>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</si>
  <si>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</si>
  <si>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</si>
  <si>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</si>
  <si>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Всего расходов</t>
  </si>
  <si>
    <t xml:space="preserve">Распределение бюджетных ассигнований </t>
  </si>
  <si>
    <t>0505</t>
  </si>
  <si>
    <t>Другие вопросы в области жилищно-коммунального хозяйства</t>
  </si>
  <si>
    <t>решением совета депутатов</t>
  </si>
  <si>
    <t>УТВЕРЖДЕНА</t>
  </si>
  <si>
    <t>0310</t>
  </si>
  <si>
    <t>0503</t>
  </si>
  <si>
    <t>Благоустройство</t>
  </si>
  <si>
    <t>1102</t>
  </si>
  <si>
    <t>Массовый  спорт</t>
  </si>
  <si>
    <t>Назиевского городского поселения</t>
  </si>
  <si>
    <t xml:space="preserve">муниципального образования </t>
  </si>
  <si>
    <t>Назиевское городское поселение</t>
  </si>
  <si>
    <t xml:space="preserve"> Кировского муниципального района </t>
  </si>
  <si>
    <t>Ленинградской области</t>
  </si>
  <si>
    <t>0200</t>
  </si>
  <si>
    <t>0203</t>
  </si>
  <si>
    <t>Мобилизационная и вневойсковая подготовка</t>
  </si>
  <si>
    <t>Национальная оборона</t>
  </si>
  <si>
    <t>Образование</t>
  </si>
  <si>
    <t>0700</t>
  </si>
  <si>
    <t xml:space="preserve">Молодежная политика </t>
  </si>
  <si>
    <t>0707</t>
  </si>
  <si>
    <t xml:space="preserve">по разделам и подразделам классификации расходов  бюджетов 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</si>
  <si>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</si>
  <si>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</si>
  <si>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</si>
  <si>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</si>
  <si>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</si>
  <si>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(Приложение 4)</t>
  </si>
  <si>
    <t>2024 год сумма (тысяч рублей)</t>
  </si>
  <si>
    <t>2025 год сумма (тысяч рублей)</t>
  </si>
  <si>
    <t>на 2024 год и на плановый период 2025 и 2026 годов</t>
  </si>
  <si>
    <t>Обеспечение проведения выборов и референдумов</t>
  </si>
  <si>
    <t>0107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</si>
  <si>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</si>
  <si>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</si>
  <si>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</si>
  <si>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</si>
  <si>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</si>
  <si>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2026 год сумма (тысяч рублей)</t>
  </si>
  <si>
    <t>от 21 декабря 2023 г.  №23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</si>
</sst>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0"/>
      <name val="Arial Cyr"/>
      <charset val="204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</font>
    <font>
      <sz val="10"/>
      <name val="Arial Cyr"/>
      <family val="2"/>
      <charset val="204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Times New Roman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</font>
    <font>
      <sz val="11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>
      <alignment vertical="top"/>
    </xf>
  </cellStyleXfs>
  <cellXfs count="67">
    <xf numFmtId="0" fontId="0" fillId="0" borderId="0" xfId="0"/>
    <xf numFmtId="0" fontId="2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49" fontId="7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horizontal="center" vertical="top"/>
    </xf>
    <xf numFmtId="0" fontId="8" fillId="2" borderId="2" xfId="0" applyFont="1" applyFill="1" applyBorder="1" applyAlignment="1">
      <alignment horizontal="left" wrapText="1"/>
    </xf>
    <xf numFmtId="49" fontId="8" fillId="2" borderId="2" xfId="0" quotePrefix="1" applyNumberFormat="1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49" fontId="8" fillId="2" borderId="4" xfId="0" quotePrefix="1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left" wrapText="1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left" wrapText="1"/>
    </xf>
    <xf numFmtId="49" fontId="1" fillId="2" borderId="8" xfId="0" applyNumberFormat="1" applyFont="1" applyFill="1" applyBorder="1" applyAlignment="1">
      <alignment horizontal="center"/>
    </xf>
    <xf numFmtId="0" fontId="1" fillId="2" borderId="9" xfId="0" applyFont="1" applyFill="1" applyBorder="1"/>
    <xf numFmtId="49" fontId="8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left" wrapText="1"/>
    </xf>
    <xf numFmtId="49" fontId="8" fillId="2" borderId="11" xfId="0" applyNumberFormat="1" applyFont="1" applyFill="1" applyBorder="1" applyAlignment="1">
      <alignment horizontal="center"/>
    </xf>
    <xf numFmtId="0" fontId="0" fillId="2" borderId="0" xfId="0" applyFill="1"/>
    <xf numFmtId="0" fontId="1" fillId="2" borderId="12" xfId="0" applyFont="1" applyFill="1" applyBorder="1" applyAlignment="1">
      <alignment horizontal="left" wrapText="1"/>
    </xf>
    <xf numFmtId="49" fontId="1" fillId="2" borderId="12" xfId="0" applyNumberFormat="1" applyFont="1" applyFill="1" applyBorder="1" applyAlignment="1">
      <alignment horizontal="center"/>
    </xf>
    <xf numFmtId="49" fontId="8" fillId="2" borderId="12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left" wrapText="1"/>
    </xf>
    <xf numFmtId="49" fontId="8" fillId="2" borderId="1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 vertical="top"/>
    </xf>
    <xf numFmtId="164" fontId="8" fillId="0" borderId="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8" fillId="2" borderId="13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2" fillId="2" borderId="4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8" fillId="2" borderId="1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top" wrapText="1"/>
    </xf>
    <xf numFmtId="0" fontId="13" fillId="0" borderId="14" xfId="0" applyFont="1" applyBorder="1" applyAlignment="1">
      <alignment wrapText="1"/>
    </xf>
    <xf numFmtId="49" fontId="8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49" fontId="8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164" fontId="8" fillId="0" borderId="13" xfId="0" applyNumberFormat="1" applyFont="1" applyBorder="1" applyAlignment="1">
      <alignment horizontal="center"/>
    </xf>
    <xf numFmtId="49" fontId="11" fillId="2" borderId="0" xfId="1" applyNumberFormat="1" applyFont="1" applyFill="1" applyBorder="1" applyAlignment="1" applyProtection="1">
      <alignment horizontal="right" vertical="center" wrapText="1"/>
    </xf>
    <xf numFmtId="0" fontId="10" fillId="2" borderId="0" xfId="0" applyFont="1" applyFill="1" applyAlignment="1">
      <alignment horizontal="right"/>
    </xf>
    <xf numFmtId="0" fontId="14" fillId="2" borderId="1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" fillId="0" borderId="4" xfId="0" applyFont="1" applyFill="1" applyBorder="1" applyAlignment="1">
      <alignment horizontal="left" wrapText="1"/>
    </xf>
    <xf numFmtId="49" fontId="5" fillId="2" borderId="0" xfId="1" applyNumberFormat="1" applyFont="1" applyFill="1" applyBorder="1" applyAlignment="1" applyProtection="1">
      <alignment horizontal="center" vertical="center"/>
    </xf>
    <xf numFmtId="49" fontId="11" fillId="2" borderId="0" xfId="1" applyNumberFormat="1" applyFont="1" applyFill="1" applyBorder="1" applyAlignment="1" applyProtection="1">
      <alignment horizontal="right" vertical="center" wrapText="1"/>
    </xf>
    <xf numFmtId="0" fontId="10" fillId="2" borderId="0" xfId="0" applyFont="1" applyFill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view="pageBreakPreview" zoomScaleNormal="100" zoomScaleSheetLayoutView="100" workbookViewId="0">
      <selection activeCell="A7" sqref="A7:F7"/>
    </sheetView>
  </sheetViews>
  <sheetFormatPr defaultRowHeight="12.75"/>
  <cols>
    <col min="1" max="1" width="82.5703125" style="21" customWidth="1"/>
    <col min="2" max="2" width="12.42578125" style="21" customWidth="1"/>
    <col min="3" max="3" width="11.85546875" style="21" customWidth="1"/>
    <col min="4" max="4" width="17.28515625" style="21" customWidth="1"/>
    <col min="5" max="5" width="17.85546875" style="21" customWidth="1"/>
    <col min="6" max="6" width="18.140625" customWidth="1"/>
  </cols>
  <sheetData>
    <row r="1" spans="1:8" ht="20.25" customHeight="1">
      <c r="A1" s="65" t="s">
        <v>45</v>
      </c>
      <c r="B1" s="65"/>
      <c r="C1" s="65"/>
      <c r="D1" s="65"/>
      <c r="E1" s="65"/>
      <c r="F1" s="65"/>
      <c r="G1" s="57"/>
      <c r="H1" s="57"/>
    </row>
    <row r="2" spans="1:8" ht="20.25">
      <c r="A2" s="65" t="s">
        <v>44</v>
      </c>
      <c r="B2" s="65"/>
      <c r="C2" s="65"/>
      <c r="D2" s="65"/>
      <c r="E2" s="65"/>
      <c r="F2" s="65"/>
      <c r="G2" s="57"/>
      <c r="H2" s="57"/>
    </row>
    <row r="3" spans="1:8" ht="20.25">
      <c r="A3" s="65" t="s">
        <v>52</v>
      </c>
      <c r="B3" s="65"/>
      <c r="C3" s="65"/>
      <c r="D3" s="65"/>
      <c r="E3" s="65"/>
      <c r="F3" s="65"/>
      <c r="G3" s="57"/>
      <c r="H3" s="57"/>
    </row>
    <row r="4" spans="1:8" ht="20.25">
      <c r="A4" s="65" t="s">
        <v>53</v>
      </c>
      <c r="B4" s="65"/>
      <c r="C4" s="65"/>
      <c r="D4" s="65"/>
      <c r="E4" s="65"/>
      <c r="F4" s="65"/>
      <c r="G4" s="57"/>
      <c r="H4" s="57"/>
    </row>
    <row r="5" spans="1:8" ht="20.25">
      <c r="A5" s="65" t="s">
        <v>54</v>
      </c>
      <c r="B5" s="65"/>
      <c r="C5" s="65"/>
      <c r="D5" s="65"/>
      <c r="E5" s="65"/>
      <c r="F5" s="65"/>
      <c r="G5" s="57"/>
      <c r="H5" s="57"/>
    </row>
    <row r="6" spans="1:8" ht="19.5" customHeight="1">
      <c r="A6" s="57"/>
      <c r="B6" s="65" t="s">
        <v>55</v>
      </c>
      <c r="C6" s="65"/>
      <c r="D6" s="65"/>
      <c r="E6" s="65"/>
      <c r="F6" s="65"/>
      <c r="G6" s="57"/>
      <c r="H6" s="57"/>
    </row>
    <row r="7" spans="1:8" ht="20.25">
      <c r="A7" s="65" t="s">
        <v>82</v>
      </c>
      <c r="B7" s="65"/>
      <c r="C7" s="65"/>
      <c r="D7" s="65"/>
      <c r="E7" s="65"/>
      <c r="F7" s="65"/>
      <c r="G7" s="57"/>
      <c r="H7" s="57"/>
    </row>
    <row r="8" spans="1:8" ht="20.25">
      <c r="A8" s="66" t="s">
        <v>70</v>
      </c>
      <c r="B8" s="66"/>
      <c r="C8" s="66"/>
      <c r="D8" s="66"/>
      <c r="E8" s="66"/>
      <c r="F8" s="66"/>
      <c r="G8" s="58"/>
      <c r="H8" s="58"/>
    </row>
    <row r="9" spans="1:8" ht="15.75">
      <c r="A9" s="1"/>
      <c r="B9" s="1"/>
      <c r="C9" s="1"/>
      <c r="D9" s="1"/>
      <c r="E9" s="1"/>
      <c r="F9" s="31"/>
    </row>
    <row r="10" spans="1:8" ht="20.25">
      <c r="A10" s="64" t="s">
        <v>41</v>
      </c>
      <c r="B10" s="64"/>
      <c r="C10" s="64"/>
      <c r="D10" s="64"/>
      <c r="E10" s="64"/>
      <c r="F10" s="64"/>
    </row>
    <row r="11" spans="1:8" ht="20.25">
      <c r="A11" s="64" t="s">
        <v>51</v>
      </c>
      <c r="B11" s="64"/>
      <c r="C11" s="64"/>
      <c r="D11" s="64"/>
      <c r="E11" s="64"/>
      <c r="F11" s="64"/>
    </row>
    <row r="12" spans="1:8" ht="20.25">
      <c r="A12" s="64" t="s">
        <v>64</v>
      </c>
      <c r="B12" s="64"/>
      <c r="C12" s="64"/>
      <c r="D12" s="64"/>
      <c r="E12" s="64"/>
      <c r="F12" s="64"/>
    </row>
    <row r="13" spans="1:8" ht="20.25">
      <c r="A13" s="64" t="s">
        <v>73</v>
      </c>
      <c r="B13" s="64"/>
      <c r="C13" s="64"/>
      <c r="D13" s="64"/>
      <c r="E13" s="64"/>
      <c r="F13" s="64"/>
    </row>
    <row r="14" spans="1:8" ht="13.5" thickBot="1">
      <c r="A14" s="2"/>
      <c r="B14" s="3"/>
      <c r="C14" s="4"/>
      <c r="D14" s="4"/>
      <c r="E14" s="4"/>
      <c r="F14" s="32"/>
    </row>
    <row r="15" spans="1:8" s="62" customFormat="1" ht="35.450000000000003" customHeight="1" thickTop="1" thickBot="1">
      <c r="A15" s="59" t="s">
        <v>0</v>
      </c>
      <c r="B15" s="60" t="s">
        <v>1</v>
      </c>
      <c r="C15" s="61" t="s">
        <v>2</v>
      </c>
      <c r="D15" s="61" t="s">
        <v>71</v>
      </c>
      <c r="E15" s="61" t="s">
        <v>72</v>
      </c>
      <c r="F15" s="61" t="s">
        <v>81</v>
      </c>
    </row>
    <row r="16" spans="1:8" ht="19.5" thickTop="1">
      <c r="A16" s="5" t="s">
        <v>3</v>
      </c>
      <c r="B16" s="6" t="s">
        <v>4</v>
      </c>
      <c r="C16" s="7"/>
      <c r="D16" s="33">
        <f>SUM(D17:D22)</f>
        <v>17963.699999999997</v>
      </c>
      <c r="E16" s="33">
        <f>SUM(E17:E22)</f>
        <v>17209.399999999998</v>
      </c>
      <c r="F16" s="33">
        <f>SUM(F17:F22)</f>
        <v>17200.599999999999</v>
      </c>
    </row>
    <row r="17" spans="1:6" ht="56.25">
      <c r="A17" s="63" t="s">
        <v>78</v>
      </c>
      <c r="B17" s="8"/>
      <c r="C17" s="9" t="s">
        <v>5</v>
      </c>
      <c r="D17" s="34">
        <v>311.10000000000002</v>
      </c>
      <c r="E17" s="34">
        <f>311.7</f>
        <v>311.7</v>
      </c>
      <c r="F17" s="34">
        <f>291.2</f>
        <v>291.2</v>
      </c>
    </row>
    <row r="18" spans="1:6" ht="56.25">
      <c r="A18" s="63" t="s">
        <v>79</v>
      </c>
      <c r="B18" s="29"/>
      <c r="C18" s="9" t="s">
        <v>6</v>
      </c>
      <c r="D18" s="35">
        <v>14799.3</v>
      </c>
      <c r="E18" s="35">
        <f>16100.9</f>
        <v>16100.9</v>
      </c>
      <c r="F18" s="35">
        <f>16112.6</f>
        <v>16112.6</v>
      </c>
    </row>
    <row r="19" spans="1:6" ht="37.5">
      <c r="A19" s="63" t="s">
        <v>80</v>
      </c>
      <c r="B19" s="29"/>
      <c r="C19" s="9" t="s">
        <v>7</v>
      </c>
      <c r="D19" s="35">
        <f>399.6+73.7</f>
        <v>473.3</v>
      </c>
      <c r="E19" s="35">
        <v>0</v>
      </c>
      <c r="F19" s="35">
        <v>0</v>
      </c>
    </row>
    <row r="20" spans="1:6" ht="18.75">
      <c r="A20" s="27" t="s">
        <v>74</v>
      </c>
      <c r="B20" s="29"/>
      <c r="C20" s="9" t="s">
        <v>75</v>
      </c>
      <c r="D20" s="35">
        <v>1077.9000000000001</v>
      </c>
      <c r="E20" s="35">
        <v>0</v>
      </c>
      <c r="F20" s="35">
        <v>0</v>
      </c>
    </row>
    <row r="21" spans="1:6" ht="18.75">
      <c r="A21" s="27" t="s">
        <v>8</v>
      </c>
      <c r="B21" s="29"/>
      <c r="C21" s="9" t="s">
        <v>9</v>
      </c>
      <c r="D21" s="35">
        <v>250</v>
      </c>
      <c r="E21" s="35">
        <v>100</v>
      </c>
      <c r="F21" s="35">
        <v>100</v>
      </c>
    </row>
    <row r="22" spans="1:6" ht="18.75">
      <c r="A22" s="10" t="s">
        <v>10</v>
      </c>
      <c r="B22" s="11"/>
      <c r="C22" s="12" t="s">
        <v>11</v>
      </c>
      <c r="D22" s="36">
        <f>1038.3+13.8</f>
        <v>1052.0999999999999</v>
      </c>
      <c r="E22" s="36">
        <f>696.8</f>
        <v>696.8</v>
      </c>
      <c r="F22" s="36">
        <v>696.8</v>
      </c>
    </row>
    <row r="23" spans="1:6" ht="18.75">
      <c r="A23" s="55" t="s">
        <v>59</v>
      </c>
      <c r="B23" s="45" t="s">
        <v>56</v>
      </c>
      <c r="C23" s="45"/>
      <c r="D23" s="56">
        <f>D24</f>
        <v>328.5</v>
      </c>
      <c r="E23" s="56">
        <f>E24</f>
        <v>339.9</v>
      </c>
      <c r="F23" s="56">
        <f>F24</f>
        <v>0</v>
      </c>
    </row>
    <row r="24" spans="1:6" ht="31.5" customHeight="1">
      <c r="A24" s="52" t="s">
        <v>58</v>
      </c>
      <c r="B24" s="53"/>
      <c r="C24" s="54" t="s">
        <v>57</v>
      </c>
      <c r="D24" s="34">
        <v>328.5</v>
      </c>
      <c r="E24" s="34">
        <v>339.9</v>
      </c>
      <c r="F24" s="34">
        <v>0</v>
      </c>
    </row>
    <row r="25" spans="1:6" ht="37.5">
      <c r="A25" s="25" t="s">
        <v>12</v>
      </c>
      <c r="B25" s="26" t="s">
        <v>13</v>
      </c>
      <c r="C25" s="26"/>
      <c r="D25" s="37">
        <f>D26+D27</f>
        <v>780</v>
      </c>
      <c r="E25" s="37">
        <f>SUM(E27:E27)</f>
        <v>0</v>
      </c>
      <c r="F25" s="37">
        <f>SUM(F27:F27)</f>
        <v>0</v>
      </c>
    </row>
    <row r="26" spans="1:6" ht="37.5">
      <c r="A26" s="22" t="s">
        <v>76</v>
      </c>
      <c r="B26" s="23"/>
      <c r="C26" s="23" t="s">
        <v>77</v>
      </c>
      <c r="D26" s="38">
        <v>700</v>
      </c>
      <c r="E26" s="38">
        <v>0</v>
      </c>
      <c r="F26" s="38">
        <v>0</v>
      </c>
    </row>
    <row r="27" spans="1:6" ht="37.5">
      <c r="A27" s="43" t="s">
        <v>65</v>
      </c>
      <c r="B27" s="28"/>
      <c r="C27" s="29" t="s">
        <v>46</v>
      </c>
      <c r="D27" s="35">
        <v>80</v>
      </c>
      <c r="E27" s="35">
        <v>0</v>
      </c>
      <c r="F27" s="35">
        <v>0</v>
      </c>
    </row>
    <row r="28" spans="1:6" ht="18.75">
      <c r="A28" s="25" t="s">
        <v>14</v>
      </c>
      <c r="B28" s="26" t="s">
        <v>15</v>
      </c>
      <c r="C28" s="26"/>
      <c r="D28" s="37">
        <f>SUM(D29:D31)</f>
        <v>35446.199999999997</v>
      </c>
      <c r="E28" s="37">
        <f>SUM(E29:E31)</f>
        <v>6965.3</v>
      </c>
      <c r="F28" s="37">
        <f>SUM(F29:F31)</f>
        <v>7022.9</v>
      </c>
    </row>
    <row r="29" spans="1:6" ht="18.75">
      <c r="A29" s="52" t="s">
        <v>16</v>
      </c>
      <c r="B29" s="53"/>
      <c r="C29" s="54" t="s">
        <v>17</v>
      </c>
      <c r="D29" s="34">
        <v>34946.199999999997</v>
      </c>
      <c r="E29" s="35">
        <v>6893.3</v>
      </c>
      <c r="F29" s="35">
        <v>6950.9</v>
      </c>
    </row>
    <row r="30" spans="1:6" ht="18.75">
      <c r="A30" s="27" t="s">
        <v>18</v>
      </c>
      <c r="B30" s="28"/>
      <c r="C30" s="29" t="s">
        <v>19</v>
      </c>
      <c r="D30" s="35">
        <v>18</v>
      </c>
      <c r="E30" s="35">
        <v>18</v>
      </c>
      <c r="F30" s="35">
        <v>18</v>
      </c>
    </row>
    <row r="31" spans="1:6" ht="18.75">
      <c r="A31" s="22" t="s">
        <v>20</v>
      </c>
      <c r="B31" s="23"/>
      <c r="C31" s="23" t="s">
        <v>21</v>
      </c>
      <c r="D31" s="38">
        <f>482</f>
        <v>482</v>
      </c>
      <c r="E31" s="38">
        <f>54</f>
        <v>54</v>
      </c>
      <c r="F31" s="38">
        <f>54</f>
        <v>54</v>
      </c>
    </row>
    <row r="32" spans="1:6" ht="18.75">
      <c r="A32" s="25" t="s">
        <v>22</v>
      </c>
      <c r="B32" s="26" t="s">
        <v>23</v>
      </c>
      <c r="C32" s="30"/>
      <c r="D32" s="37">
        <f>D33+D34+D35+D36</f>
        <v>36652.100000000006</v>
      </c>
      <c r="E32" s="37">
        <f>E33+E34+E35+E36</f>
        <v>21654.5</v>
      </c>
      <c r="F32" s="37">
        <f>F33+F34+F35+F36</f>
        <v>19030.599999999999</v>
      </c>
    </row>
    <row r="33" spans="1:6" ht="18.75">
      <c r="A33" s="22" t="s">
        <v>24</v>
      </c>
      <c r="B33" s="24"/>
      <c r="C33" s="23" t="s">
        <v>25</v>
      </c>
      <c r="D33" s="38">
        <v>2114.6999999999998</v>
      </c>
      <c r="E33" s="38">
        <v>1766.1</v>
      </c>
      <c r="F33" s="38">
        <v>1650</v>
      </c>
    </row>
    <row r="34" spans="1:6" ht="24.2" customHeight="1">
      <c r="A34" s="27" t="s">
        <v>26</v>
      </c>
      <c r="B34" s="28"/>
      <c r="C34" s="29" t="s">
        <v>27</v>
      </c>
      <c r="D34" s="35">
        <v>220</v>
      </c>
      <c r="E34" s="35">
        <v>0</v>
      </c>
      <c r="F34" s="35">
        <v>0</v>
      </c>
    </row>
    <row r="35" spans="1:6" ht="24.2" customHeight="1">
      <c r="A35" s="27" t="s">
        <v>48</v>
      </c>
      <c r="B35" s="28"/>
      <c r="C35" s="29" t="s">
        <v>47</v>
      </c>
      <c r="D35" s="39">
        <v>17626</v>
      </c>
      <c r="E35" s="39">
        <f>3989.5</f>
        <v>3989.5</v>
      </c>
      <c r="F35" s="39">
        <f>1598.5</f>
        <v>1598.5</v>
      </c>
    </row>
    <row r="36" spans="1:6" ht="18.75">
      <c r="A36" s="10" t="s">
        <v>43</v>
      </c>
      <c r="B36" s="13"/>
      <c r="C36" s="11" t="s">
        <v>42</v>
      </c>
      <c r="D36" s="36">
        <v>16691.400000000001</v>
      </c>
      <c r="E36" s="36">
        <v>15898.9</v>
      </c>
      <c r="F36" s="36">
        <v>15782.1</v>
      </c>
    </row>
    <row r="37" spans="1:6" ht="18.75">
      <c r="A37" s="25" t="s">
        <v>60</v>
      </c>
      <c r="B37" s="26" t="s">
        <v>61</v>
      </c>
      <c r="C37" s="30"/>
      <c r="D37" s="37">
        <f>D38</f>
        <v>40</v>
      </c>
      <c r="E37" s="37">
        <f>E38</f>
        <v>40</v>
      </c>
      <c r="F37" s="37">
        <f>F38</f>
        <v>0</v>
      </c>
    </row>
    <row r="38" spans="1:6" ht="18.75">
      <c r="A38" s="27" t="s">
        <v>62</v>
      </c>
      <c r="B38" s="28"/>
      <c r="C38" s="29" t="s">
        <v>63</v>
      </c>
      <c r="D38" s="35">
        <v>40</v>
      </c>
      <c r="E38" s="35">
        <v>40</v>
      </c>
      <c r="F38" s="35">
        <v>0</v>
      </c>
    </row>
    <row r="39" spans="1:6" ht="18.75">
      <c r="A39" s="25" t="s">
        <v>28</v>
      </c>
      <c r="B39" s="26" t="s">
        <v>29</v>
      </c>
      <c r="C39" s="26"/>
      <c r="D39" s="37">
        <f>SUM(D40:D41)</f>
        <v>17190.099999999999</v>
      </c>
      <c r="E39" s="37">
        <f>SUM(E40:E41)</f>
        <v>19223.599999999999</v>
      </c>
      <c r="F39" s="37">
        <f>SUM(F40:F41)</f>
        <v>19233.7</v>
      </c>
    </row>
    <row r="40" spans="1:6" ht="18.75">
      <c r="A40" s="14" t="s">
        <v>30</v>
      </c>
      <c r="B40" s="15"/>
      <c r="C40" s="15" t="s">
        <v>31</v>
      </c>
      <c r="D40" s="40">
        <v>16955.099999999999</v>
      </c>
      <c r="E40" s="40">
        <v>18988.599999999999</v>
      </c>
      <c r="F40" s="40">
        <v>18998.7</v>
      </c>
    </row>
    <row r="41" spans="1:6" ht="18.75">
      <c r="A41" s="10" t="s">
        <v>33</v>
      </c>
      <c r="B41" s="11"/>
      <c r="C41" s="11" t="s">
        <v>32</v>
      </c>
      <c r="D41" s="36">
        <v>235</v>
      </c>
      <c r="E41" s="36">
        <v>235</v>
      </c>
      <c r="F41" s="36">
        <v>235</v>
      </c>
    </row>
    <row r="42" spans="1:6" ht="18.75">
      <c r="A42" s="25" t="s">
        <v>35</v>
      </c>
      <c r="B42" s="26" t="s">
        <v>36</v>
      </c>
      <c r="C42" s="30"/>
      <c r="D42" s="37">
        <f>SUM(D43:D43)</f>
        <v>585.70000000000005</v>
      </c>
      <c r="E42" s="37">
        <f>SUM(E43:E43)</f>
        <v>612.70000000000005</v>
      </c>
      <c r="F42" s="37">
        <f>SUM(F43:F43)</f>
        <v>612.70000000000005</v>
      </c>
    </row>
    <row r="43" spans="1:6" ht="18.75">
      <c r="A43" s="22" t="s">
        <v>37</v>
      </c>
      <c r="B43" s="23"/>
      <c r="C43" s="23" t="s">
        <v>38</v>
      </c>
      <c r="D43" s="38">
        <v>585.70000000000005</v>
      </c>
      <c r="E43" s="38">
        <v>612.70000000000005</v>
      </c>
      <c r="F43" s="38">
        <v>612.70000000000005</v>
      </c>
    </row>
    <row r="44" spans="1:6" ht="18.75">
      <c r="A44" s="25" t="s">
        <v>34</v>
      </c>
      <c r="B44" s="26" t="s">
        <v>39</v>
      </c>
      <c r="C44" s="26"/>
      <c r="D44" s="37">
        <f>D45</f>
        <v>75</v>
      </c>
      <c r="E44" s="37">
        <f>E45</f>
        <v>55</v>
      </c>
      <c r="F44" s="37">
        <f>F45</f>
        <v>55</v>
      </c>
    </row>
    <row r="45" spans="1:6" ht="18.75">
      <c r="A45" s="16" t="s">
        <v>50</v>
      </c>
      <c r="B45" s="17"/>
      <c r="C45" s="18" t="s">
        <v>49</v>
      </c>
      <c r="D45" s="41">
        <v>75</v>
      </c>
      <c r="E45" s="41">
        <v>55</v>
      </c>
      <c r="F45" s="41">
        <v>55</v>
      </c>
    </row>
    <row r="46" spans="1:6" ht="18.75">
      <c r="A46" s="44" t="s">
        <v>66</v>
      </c>
      <c r="B46" s="45" t="s">
        <v>67</v>
      </c>
      <c r="C46" s="46"/>
      <c r="D46" s="47">
        <f>D47</f>
        <v>100</v>
      </c>
      <c r="E46" s="47">
        <f>E47</f>
        <v>237.9</v>
      </c>
      <c r="F46" s="47">
        <f>F47</f>
        <v>237.9</v>
      </c>
    </row>
    <row r="47" spans="1:6" ht="20.45" customHeight="1" thickBot="1">
      <c r="A47" s="48" t="s">
        <v>68</v>
      </c>
      <c r="B47" s="49"/>
      <c r="C47" s="50" t="s">
        <v>69</v>
      </c>
      <c r="D47" s="51">
        <v>100</v>
      </c>
      <c r="E47" s="51">
        <v>237.9</v>
      </c>
      <c r="F47" s="51">
        <v>237.9</v>
      </c>
    </row>
    <row r="48" spans="1:6" ht="35.450000000000003" customHeight="1" thickBot="1">
      <c r="A48" s="19" t="s">
        <v>40</v>
      </c>
      <c r="B48" s="20"/>
      <c r="C48" s="20"/>
      <c r="D48" s="42">
        <f>D16+D25+D28+D32+D39+D42+D44+D37+D23+D46</f>
        <v>109161.3</v>
      </c>
      <c r="E48" s="42">
        <f>E16+E25+E28+E32+E39+E42+E44+E37+E23+E46</f>
        <v>66338.299999999988</v>
      </c>
      <c r="F48" s="42">
        <f>F16+F25+F28+F32+F39+F42+F44+F37+F23+F46</f>
        <v>63393.4</v>
      </c>
    </row>
  </sheetData>
  <mergeCells count="12">
    <mergeCell ref="A1:F1"/>
    <mergeCell ref="A2:F2"/>
    <mergeCell ref="A3:F3"/>
    <mergeCell ref="A4:F4"/>
    <mergeCell ref="A5:F5"/>
    <mergeCell ref="A12:F12"/>
    <mergeCell ref="A13:F13"/>
    <mergeCell ref="B6:F6"/>
    <mergeCell ref="A7:F7"/>
    <mergeCell ref="A8:F8"/>
    <mergeCell ref="A10:F10"/>
    <mergeCell ref="A11:F11"/>
  </mergeCells>
  <printOptions horizontalCentered="1"/>
  <pageMargins left="0.9055118110236221" right="0.51181102362204722" top="0.78740157480314965" bottom="0.39370078740157483" header="0.51181102362204722" footer="0.51181102362204722"/>
  <pageSetup paperSize="9" scale="55" firstPageNumber="17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4</vt:lpstr>
      <vt:lpstr>'Приложение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2022-11-16T08:27:20Z</cp:lastPrinted>
  <dcterms:created xsi:type="dcterms:W3CDTF">2015-02-17T06:06:32Z</dcterms:created>
  <dcterms:modified xsi:type="dcterms:W3CDTF">2023-12-24T08:33:24Z</dcterms:modified>
</cp:coreProperties>
</file>