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0" windowWidth="14625" windowHeight="8880" activeTab="0"/>
  </bookViews>
  <sheets>
    <sheet name="IV" sheetId="1" r:id="rId1"/>
  </sheets>
  <definedNames>
    <definedName name="_xlnm.Print_Area" localSheetId="0">'IV'!$A$1:$D$50</definedName>
  </definedNames>
  <calcPr fullCalcOnLoad="1"/>
</workbook>
</file>

<file path=xl/sharedStrings.xml><?xml version="1.0" encoding="utf-8"?>
<sst xmlns="http://schemas.openxmlformats.org/spreadsheetml/2006/main" count="83" uniqueCount="82">
  <si>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</si>
  <si>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</si>
  <si>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</si>
  <si>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</si>
  <si>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</si>
  <si>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</si>
  <si>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</si>
  <si>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</si>
  <si>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</si>
  <si>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</si>
  <si>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</si>
  <si>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</si>
  <si>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</si>
  <si>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</si>
  <si>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</si>
  <si>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</si>
  <si>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</si>
  <si>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</si>
  <si>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</si>
  <si>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</si>
  <si>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</si>
  <si>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</si>
  <si>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</si>
  <si>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</si>
  <si>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</si>
  <si>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</si>
  <si>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</si>
  <si>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</si>
  <si>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</si>
  <si>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</si>
  <si>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</si>
  <si>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</si>
  <si>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</si>
  <si>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</si>
  <si>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</si>
  <si>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</si>
  <si>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</si>
  <si>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</si>
  <si>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</si>
  <si>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</si>
  <si>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</si>
  <si>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</si>
  <si>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</si>
  <si>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Физическая культура и спорт</t>
  </si>
  <si>
    <t>Социальная политика</t>
  </si>
  <si>
    <t>1000</t>
  </si>
  <si>
    <t>Пенсионное обеспечение</t>
  </si>
  <si>
    <t>1001</t>
  </si>
  <si>
    <t>1100</t>
  </si>
  <si>
    <t>Массовый спорт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</si>
  <si>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</si>
  <si>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</si>
  <si>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</si>
  <si>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</si>
  <si>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</si>
  <si>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 xml:space="preserve">Распределение бюджетных ассигнований </t>
  </si>
  <si>
    <t>0505</t>
  </si>
  <si>
    <t>Другие вопросы в области жилищно-коммунального хозяйства</t>
  </si>
  <si>
    <t>решением совета депутатов</t>
  </si>
  <si>
    <t>УТВЕРЖДЕНА</t>
  </si>
  <si>
    <t>0310</t>
  </si>
  <si>
    <t>Обеспечение пожарной безопасности</t>
  </si>
  <si>
    <t>0503</t>
  </si>
  <si>
    <t>Благоустройство</t>
  </si>
  <si>
    <t>1102</t>
  </si>
  <si>
    <t>Массовый  спорт</t>
  </si>
  <si>
    <t>Назиевского городского поселения</t>
  </si>
  <si>
    <t xml:space="preserve">муниципального образования </t>
  </si>
  <si>
    <t>Назиевское городское поселение</t>
  </si>
  <si>
    <t xml:space="preserve"> Кировского муниципального района </t>
  </si>
  <si>
    <t>Ленинградской области</t>
  </si>
  <si>
    <t>0200</t>
  </si>
  <si>
    <t>0203</t>
  </si>
  <si>
    <t>Мобилизационная и вневойсковая подготовка</t>
  </si>
  <si>
    <t>Национальная оборона</t>
  </si>
  <si>
    <t>по разделам и подразделам классификации расходов  бюджетов  на 2018 год</t>
  </si>
  <si>
    <t>2018 год сумма (тысяч рублей)</t>
  </si>
  <si>
    <t>Приложение 5</t>
  </si>
  <si>
    <t>от "20" декабря 2017 г.  №38</t>
  </si>
  <si>
    <t>(в редакции решения совета депутатов</t>
  </si>
  <si>
    <t>0314</t>
  </si>
  <si>
    <t>от "12" апреля 2018г № 07)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</si>
</sst>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</numFmts>
  <fonts count="45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0" fontId="4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wrapText="1"/>
    </xf>
    <xf numFmtId="49" fontId="9" fillId="33" borderId="11" xfId="0" applyNumberFormat="1" applyFont="1" applyFill="1" applyBorder="1" applyAlignment="1" quotePrefix="1">
      <alignment horizontal="center"/>
    </xf>
    <xf numFmtId="49" fontId="9" fillId="33" borderId="12" xfId="0" applyNumberFormat="1" applyFont="1" applyFill="1" applyBorder="1" applyAlignment="1">
      <alignment horizontal="center"/>
    </xf>
    <xf numFmtId="180" fontId="9" fillId="33" borderId="11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49" fontId="9" fillId="33" borderId="13" xfId="0" applyNumberFormat="1" applyFont="1" applyFill="1" applyBorder="1" applyAlignment="1" quotePrefix="1">
      <alignment horizontal="center"/>
    </xf>
    <xf numFmtId="49" fontId="2" fillId="33" borderId="14" xfId="0" applyNumberFormat="1" applyFont="1" applyFill="1" applyBorder="1" applyAlignment="1">
      <alignment horizontal="center"/>
    </xf>
    <xf numFmtId="180" fontId="2" fillId="33" borderId="13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180" fontId="2" fillId="33" borderId="15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left" wrapText="1"/>
    </xf>
    <xf numFmtId="49" fontId="2" fillId="33" borderId="17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180" fontId="2" fillId="33" borderId="17" xfId="0" applyNumberFormat="1" applyFont="1" applyFill="1" applyBorder="1" applyAlignment="1">
      <alignment horizontal="center"/>
    </xf>
    <xf numFmtId="0" fontId="9" fillId="33" borderId="19" xfId="0" applyFont="1" applyFill="1" applyBorder="1" applyAlignment="1">
      <alignment horizontal="left" wrapText="1"/>
    </xf>
    <xf numFmtId="49" fontId="9" fillId="33" borderId="19" xfId="0" applyNumberFormat="1" applyFont="1" applyFill="1" applyBorder="1" applyAlignment="1">
      <alignment horizontal="center"/>
    </xf>
    <xf numFmtId="180" fontId="9" fillId="33" borderId="19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180" fontId="2" fillId="33" borderId="13" xfId="0" applyNumberFormat="1" applyFont="1" applyFill="1" applyBorder="1" applyAlignment="1">
      <alignment horizontal="center"/>
    </xf>
    <xf numFmtId="49" fontId="9" fillId="33" borderId="17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left" wrapText="1"/>
    </xf>
    <xf numFmtId="49" fontId="2" fillId="33" borderId="20" xfId="0" applyNumberFormat="1" applyFont="1" applyFill="1" applyBorder="1" applyAlignment="1">
      <alignment horizontal="center"/>
    </xf>
    <xf numFmtId="180" fontId="2" fillId="33" borderId="20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/>
    </xf>
    <xf numFmtId="49" fontId="9" fillId="33" borderId="22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180" fontId="2" fillId="33" borderId="22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9" fillId="33" borderId="23" xfId="0" applyFont="1" applyFill="1" applyBorder="1" applyAlignment="1">
      <alignment wrapText="1"/>
    </xf>
    <xf numFmtId="180" fontId="9" fillId="33" borderId="19" xfId="0" applyNumberFormat="1" applyFont="1" applyFill="1" applyBorder="1" applyAlignment="1">
      <alignment horizontal="center"/>
    </xf>
    <xf numFmtId="0" fontId="2" fillId="33" borderId="24" xfId="0" applyFont="1" applyFill="1" applyBorder="1" applyAlignment="1">
      <alignment wrapText="1"/>
    </xf>
    <xf numFmtId="0" fontId="6" fillId="33" borderId="25" xfId="0" applyFont="1" applyFill="1" applyBorder="1" applyAlignment="1">
      <alignment horizontal="left" wrapText="1"/>
    </xf>
    <xf numFmtId="49" fontId="9" fillId="33" borderId="25" xfId="0" applyNumberFormat="1" applyFont="1" applyFill="1" applyBorder="1" applyAlignment="1">
      <alignment horizontal="center"/>
    </xf>
    <xf numFmtId="180" fontId="9" fillId="33" borderId="25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49" fontId="6" fillId="33" borderId="0" xfId="52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view="pageBreakPreview" zoomScale="75" zoomScaleSheetLayoutView="75" zoomScalePageLayoutView="0" workbookViewId="0" topLeftCell="A1">
      <selection activeCell="A22" sqref="A22"/>
    </sheetView>
  </sheetViews>
  <sheetFormatPr defaultColWidth="9.00390625" defaultRowHeight="12.75"/>
  <cols>
    <col min="1" max="1" width="82.625" style="47" customWidth="1"/>
    <col min="2" max="2" width="12.375" style="47" customWidth="1"/>
    <col min="3" max="3" width="11.875" style="47" customWidth="1"/>
    <col min="4" max="4" width="21.875" style="47" bestFit="1" customWidth="1"/>
  </cols>
  <sheetData>
    <row r="1" spans="1:6" ht="20.25" customHeight="1">
      <c r="A1" s="50" t="s">
        <v>59</v>
      </c>
      <c r="B1" s="50"/>
      <c r="C1" s="50"/>
      <c r="D1" s="50"/>
      <c r="E1" s="48"/>
      <c r="F1" s="48"/>
    </row>
    <row r="2" spans="1:6" ht="20.25">
      <c r="A2" s="50" t="s">
        <v>58</v>
      </c>
      <c r="B2" s="50"/>
      <c r="C2" s="50"/>
      <c r="D2" s="50"/>
      <c r="E2" s="48"/>
      <c r="F2" s="48"/>
    </row>
    <row r="3" spans="1:6" ht="20.25">
      <c r="A3" s="50" t="s">
        <v>67</v>
      </c>
      <c r="B3" s="50"/>
      <c r="C3" s="50"/>
      <c r="D3" s="50"/>
      <c r="E3" s="48"/>
      <c r="F3" s="48"/>
    </row>
    <row r="4" spans="1:6" ht="20.25">
      <c r="A4" s="50" t="s">
        <v>68</v>
      </c>
      <c r="B4" s="50"/>
      <c r="C4" s="50"/>
      <c r="D4" s="50"/>
      <c r="E4" s="48"/>
      <c r="F4" s="48"/>
    </row>
    <row r="5" spans="1:6" ht="20.25">
      <c r="A5" s="50" t="s">
        <v>69</v>
      </c>
      <c r="B5" s="50"/>
      <c r="C5" s="50"/>
      <c r="D5" s="50"/>
      <c r="E5" s="48"/>
      <c r="F5" s="48"/>
    </row>
    <row r="6" spans="1:6" ht="19.5" customHeight="1">
      <c r="A6" s="48"/>
      <c r="B6" s="50" t="s">
        <v>70</v>
      </c>
      <c r="C6" s="50"/>
      <c r="D6" s="50"/>
      <c r="E6" s="48"/>
      <c r="F6" s="48"/>
    </row>
    <row r="7" spans="1:6" ht="20.25">
      <c r="A7" s="50" t="s">
        <v>78</v>
      </c>
      <c r="B7" s="50"/>
      <c r="C7" s="50"/>
      <c r="D7" s="50"/>
      <c r="E7" s="48"/>
      <c r="F7" s="48"/>
    </row>
    <row r="8" spans="1:6" ht="20.25">
      <c r="A8" s="52" t="s">
        <v>77</v>
      </c>
      <c r="B8" s="52"/>
      <c r="C8" s="52"/>
      <c r="D8" s="52"/>
      <c r="E8" s="49"/>
      <c r="F8" s="49"/>
    </row>
    <row r="9" spans="1:6" ht="20.25">
      <c r="A9" s="52" t="s">
        <v>79</v>
      </c>
      <c r="B9" s="52"/>
      <c r="C9" s="52"/>
      <c r="D9" s="52"/>
      <c r="E9" s="49"/>
      <c r="F9" s="49"/>
    </row>
    <row r="10" spans="1:6" ht="20.25">
      <c r="A10" s="52" t="s">
        <v>81</v>
      </c>
      <c r="B10" s="52"/>
      <c r="C10" s="52"/>
      <c r="D10" s="52"/>
      <c r="E10" s="49"/>
      <c r="F10" s="49"/>
    </row>
    <row r="11" spans="1:4" ht="15.75">
      <c r="A11" s="1"/>
      <c r="B11" s="1"/>
      <c r="C11" s="1"/>
      <c r="D11" s="1"/>
    </row>
    <row r="12" spans="1:4" ht="20.25">
      <c r="A12" s="51" t="s">
        <v>55</v>
      </c>
      <c r="B12" s="51"/>
      <c r="C12" s="51"/>
      <c r="D12" s="51"/>
    </row>
    <row r="13" spans="1:4" ht="20.25">
      <c r="A13" s="51" t="s">
        <v>66</v>
      </c>
      <c r="B13" s="51"/>
      <c r="C13" s="51"/>
      <c r="D13" s="51"/>
    </row>
    <row r="14" spans="1:4" ht="20.25">
      <c r="A14" s="51" t="s">
        <v>75</v>
      </c>
      <c r="B14" s="51"/>
      <c r="C14" s="51"/>
      <c r="D14" s="51"/>
    </row>
    <row r="15" spans="1:4" ht="13.5" thickBot="1">
      <c r="A15" s="2"/>
      <c r="B15" s="3"/>
      <c r="C15" s="4"/>
      <c r="D15" s="4"/>
    </row>
    <row r="16" spans="1:4" ht="35.25" customHeight="1" thickBot="1" thickTop="1">
      <c r="A16" s="5" t="s">
        <v>0</v>
      </c>
      <c r="B16" s="6" t="s">
        <v>1</v>
      </c>
      <c r="C16" s="7" t="s">
        <v>2</v>
      </c>
      <c r="D16" s="7" t="s">
        <v>76</v>
      </c>
    </row>
    <row r="17" spans="1:4" ht="19.5" thickTop="1">
      <c r="A17" s="8" t="s">
        <v>3</v>
      </c>
      <c r="B17" s="9" t="s">
        <v>4</v>
      </c>
      <c r="C17" s="10"/>
      <c r="D17" s="11">
        <f>SUM(D18:D22)</f>
        <v>13224.400000000001</v>
      </c>
    </row>
    <row r="18" spans="1:4" ht="37.5">
      <c r="A18" s="12" t="s">
        <v>5</v>
      </c>
      <c r="B18" s="13"/>
      <c r="C18" s="14" t="s">
        <v>6</v>
      </c>
      <c r="D18" s="15">
        <f>377.2+14.3</f>
        <v>391.5</v>
      </c>
    </row>
    <row r="19" spans="1:4" ht="56.25">
      <c r="A19" s="12" t="s">
        <v>7</v>
      </c>
      <c r="B19" s="16"/>
      <c r="C19" s="14" t="s">
        <v>8</v>
      </c>
      <c r="D19" s="15">
        <f>10899.2+5+45</f>
        <v>10949.2</v>
      </c>
    </row>
    <row r="20" spans="1:4" ht="37.5">
      <c r="A20" s="12" t="s">
        <v>9</v>
      </c>
      <c r="B20" s="16"/>
      <c r="C20" s="14" t="s">
        <v>10</v>
      </c>
      <c r="D20" s="15">
        <v>91.7</v>
      </c>
    </row>
    <row r="21" spans="1:4" ht="18.75">
      <c r="A21" s="17" t="s">
        <v>11</v>
      </c>
      <c r="B21" s="18"/>
      <c r="C21" s="19" t="s">
        <v>12</v>
      </c>
      <c r="D21" s="20">
        <v>250</v>
      </c>
    </row>
    <row r="22" spans="1:4" ht="18.75">
      <c r="A22" s="21" t="s">
        <v>13</v>
      </c>
      <c r="B22" s="22"/>
      <c r="C22" s="23" t="s">
        <v>14</v>
      </c>
      <c r="D22" s="24">
        <f>1490.3+51.7</f>
        <v>1542</v>
      </c>
    </row>
    <row r="23" spans="1:4" ht="18.75">
      <c r="A23" s="25" t="s">
        <v>74</v>
      </c>
      <c r="B23" s="26" t="s">
        <v>71</v>
      </c>
      <c r="C23" s="26"/>
      <c r="D23" s="27">
        <f>D24</f>
        <v>254.39999999999998</v>
      </c>
    </row>
    <row r="24" spans="1:4" ht="31.5" customHeight="1">
      <c r="A24" s="12" t="s">
        <v>73</v>
      </c>
      <c r="B24" s="28"/>
      <c r="C24" s="16" t="s">
        <v>72</v>
      </c>
      <c r="D24" s="15">
        <f>233.7+20.7</f>
        <v>254.39999999999998</v>
      </c>
    </row>
    <row r="25" spans="1:4" ht="37.5">
      <c r="A25" s="25" t="s">
        <v>15</v>
      </c>
      <c r="B25" s="26" t="s">
        <v>16</v>
      </c>
      <c r="C25" s="26"/>
      <c r="D25" s="27">
        <f>SUM(D26:D28)</f>
        <v>2387.9</v>
      </c>
    </row>
    <row r="26" spans="1:4" ht="37.5">
      <c r="A26" s="12" t="s">
        <v>17</v>
      </c>
      <c r="B26" s="28"/>
      <c r="C26" s="16" t="s">
        <v>18</v>
      </c>
      <c r="D26" s="15">
        <f>195+1720.9</f>
        <v>1915.9</v>
      </c>
    </row>
    <row r="27" spans="1:4" ht="18.75">
      <c r="A27" s="12" t="s">
        <v>61</v>
      </c>
      <c r="B27" s="28"/>
      <c r="C27" s="16" t="s">
        <v>60</v>
      </c>
      <c r="D27" s="15">
        <f>132+90</f>
        <v>222</v>
      </c>
    </row>
    <row r="28" spans="1:4" ht="18.75">
      <c r="A28" s="17" t="s">
        <v>25</v>
      </c>
      <c r="B28" s="30"/>
      <c r="C28" s="18" t="s">
        <v>80</v>
      </c>
      <c r="D28" s="20">
        <v>250</v>
      </c>
    </row>
    <row r="29" spans="1:4" ht="18.75">
      <c r="A29" s="25" t="s">
        <v>19</v>
      </c>
      <c r="B29" s="26" t="s">
        <v>20</v>
      </c>
      <c r="C29" s="26"/>
      <c r="D29" s="27">
        <f>SUM(D30:D32)</f>
        <v>9772.1</v>
      </c>
    </row>
    <row r="30" spans="1:4" ht="18.75">
      <c r="A30" s="12" t="s">
        <v>21</v>
      </c>
      <c r="B30" s="28"/>
      <c r="C30" s="16" t="s">
        <v>22</v>
      </c>
      <c r="D30" s="15">
        <f>7574.9-297.4+298.3+50-600+600-377.1-1000-40+2408.2+350</f>
        <v>8966.9</v>
      </c>
    </row>
    <row r="31" spans="1:4" ht="18.75">
      <c r="A31" s="12" t="s">
        <v>23</v>
      </c>
      <c r="B31" s="28"/>
      <c r="C31" s="16" t="s">
        <v>24</v>
      </c>
      <c r="D31" s="15">
        <v>24</v>
      </c>
    </row>
    <row r="32" spans="1:4" ht="18.75">
      <c r="A32" s="17" t="s">
        <v>25</v>
      </c>
      <c r="B32" s="18"/>
      <c r="C32" s="18" t="s">
        <v>26</v>
      </c>
      <c r="D32" s="20">
        <f>647.7+133.5</f>
        <v>781.2</v>
      </c>
    </row>
    <row r="33" spans="1:4" ht="18.75">
      <c r="A33" s="25" t="s">
        <v>27</v>
      </c>
      <c r="B33" s="26" t="s">
        <v>28</v>
      </c>
      <c r="C33" s="29"/>
      <c r="D33" s="27">
        <f>SUM(D34:D37)</f>
        <v>20422.9</v>
      </c>
    </row>
    <row r="34" spans="1:4" ht="18.75">
      <c r="A34" s="17" t="s">
        <v>29</v>
      </c>
      <c r="B34" s="30"/>
      <c r="C34" s="18" t="s">
        <v>30</v>
      </c>
      <c r="D34" s="20">
        <f>2704.4+500-556-134.4-1296.7</f>
        <v>1217.3</v>
      </c>
    </row>
    <row r="35" spans="1:4" ht="24" customHeight="1">
      <c r="A35" s="12" t="s">
        <v>31</v>
      </c>
      <c r="B35" s="28"/>
      <c r="C35" s="16" t="s">
        <v>32</v>
      </c>
      <c r="D35" s="15">
        <f>216.6+220.9+500</f>
        <v>937.5</v>
      </c>
    </row>
    <row r="36" spans="1:4" ht="24" customHeight="1">
      <c r="A36" s="12" t="s">
        <v>63</v>
      </c>
      <c r="B36" s="28"/>
      <c r="C36" s="16" t="s">
        <v>62</v>
      </c>
      <c r="D36" s="31">
        <f>9051.2+349-100+558.2+2+75+1190.4+441</f>
        <v>11566.800000000001</v>
      </c>
    </row>
    <row r="37" spans="1:4" ht="18.75">
      <c r="A37" s="21" t="s">
        <v>57</v>
      </c>
      <c r="B37" s="32"/>
      <c r="C37" s="22" t="s">
        <v>56</v>
      </c>
      <c r="D37" s="24">
        <f>6001.3+550+200-50</f>
        <v>6701.3</v>
      </c>
    </row>
    <row r="38" spans="1:4" ht="18.75">
      <c r="A38" s="25" t="s">
        <v>33</v>
      </c>
      <c r="B38" s="26" t="s">
        <v>34</v>
      </c>
      <c r="C38" s="29"/>
      <c r="D38" s="27">
        <f>SUM(D39:D39)</f>
        <v>0</v>
      </c>
    </row>
    <row r="39" spans="1:4" ht="18.75">
      <c r="A39" s="12" t="s">
        <v>35</v>
      </c>
      <c r="B39" s="28"/>
      <c r="C39" s="16" t="s">
        <v>36</v>
      </c>
      <c r="D39" s="15">
        <f>30-30</f>
        <v>0</v>
      </c>
    </row>
    <row r="40" spans="1:4" ht="18.75">
      <c r="A40" s="25" t="s">
        <v>37</v>
      </c>
      <c r="B40" s="26" t="s">
        <v>38</v>
      </c>
      <c r="C40" s="26"/>
      <c r="D40" s="27">
        <f>SUM(D41:D42)</f>
        <v>14479.9</v>
      </c>
    </row>
    <row r="41" spans="1:4" ht="18.75">
      <c r="A41" s="33" t="s">
        <v>39</v>
      </c>
      <c r="B41" s="34"/>
      <c r="C41" s="34" t="s">
        <v>40</v>
      </c>
      <c r="D41" s="35">
        <f>13875.2+43.4+100</f>
        <v>14018.6</v>
      </c>
    </row>
    <row r="42" spans="1:4" ht="18.75">
      <c r="A42" s="21" t="s">
        <v>42</v>
      </c>
      <c r="B42" s="22"/>
      <c r="C42" s="22" t="s">
        <v>41</v>
      </c>
      <c r="D42" s="24">
        <v>461.3</v>
      </c>
    </row>
    <row r="43" spans="1:4" ht="18.75">
      <c r="A43" s="25" t="s">
        <v>44</v>
      </c>
      <c r="B43" s="26" t="s">
        <v>45</v>
      </c>
      <c r="C43" s="29"/>
      <c r="D43" s="27">
        <f>SUM(D44:D44)</f>
        <v>485.3</v>
      </c>
    </row>
    <row r="44" spans="1:4" ht="18.75">
      <c r="A44" s="17" t="s">
        <v>46</v>
      </c>
      <c r="B44" s="18"/>
      <c r="C44" s="18" t="s">
        <v>47</v>
      </c>
      <c r="D44" s="20">
        <v>485.3</v>
      </c>
    </row>
    <row r="45" spans="1:4" ht="18.75">
      <c r="A45" s="25" t="s">
        <v>43</v>
      </c>
      <c r="B45" s="26" t="s">
        <v>48</v>
      </c>
      <c r="C45" s="26"/>
      <c r="D45" s="27">
        <f>D46+D47</f>
        <v>949.5</v>
      </c>
    </row>
    <row r="46" spans="1:4" ht="18.75">
      <c r="A46" s="36" t="s">
        <v>65</v>
      </c>
      <c r="B46" s="37"/>
      <c r="C46" s="38" t="s">
        <v>64</v>
      </c>
      <c r="D46" s="39">
        <f>249.5+700</f>
        <v>949.5</v>
      </c>
    </row>
    <row r="47" spans="1:4" ht="18.75" hidden="1">
      <c r="A47" s="40" t="s">
        <v>49</v>
      </c>
      <c r="B47" s="32"/>
      <c r="C47" s="22"/>
      <c r="D47" s="24"/>
    </row>
    <row r="48" spans="1:4" ht="18.75">
      <c r="A48" s="41" t="s">
        <v>50</v>
      </c>
      <c r="B48" s="26" t="s">
        <v>51</v>
      </c>
      <c r="C48" s="29"/>
      <c r="D48" s="42">
        <f>D49</f>
        <v>100</v>
      </c>
    </row>
    <row r="49" spans="1:4" ht="39" customHeight="1" thickBot="1">
      <c r="A49" s="43" t="s">
        <v>52</v>
      </c>
      <c r="B49" s="30"/>
      <c r="C49" s="18" t="s">
        <v>53</v>
      </c>
      <c r="D49" s="20">
        <v>100</v>
      </c>
    </row>
    <row r="50" spans="1:4" ht="35.25" customHeight="1" thickBot="1">
      <c r="A50" s="44" t="s">
        <v>54</v>
      </c>
      <c r="B50" s="45"/>
      <c r="C50" s="45"/>
      <c r="D50" s="46">
        <f>D17+D25+D29+D33+D38+D40+D43+D45+D48+D23</f>
        <v>62076.40000000001</v>
      </c>
    </row>
  </sheetData>
  <sheetProtection/>
  <mergeCells count="13">
    <mergeCell ref="A14:D14"/>
    <mergeCell ref="A7:D7"/>
    <mergeCell ref="A8:D8"/>
    <mergeCell ref="A9:D9"/>
    <mergeCell ref="A10:D10"/>
    <mergeCell ref="A12:D12"/>
    <mergeCell ref="A13:D13"/>
    <mergeCell ref="A1:D1"/>
    <mergeCell ref="A2:D2"/>
    <mergeCell ref="A3:D3"/>
    <mergeCell ref="A4:D4"/>
    <mergeCell ref="A5:D5"/>
    <mergeCell ref="B6:D6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63" r:id="rId1"/>
  <headerFooter alignWithMargins="0">
    <oddHeader>&amp;C&amp;16&amp;P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2017-07-20T16:41:13Z</cp:lastPrinted>
  <dcterms:created xsi:type="dcterms:W3CDTF">2015-02-17T06:06:32Z</dcterms:created>
  <dcterms:modified xsi:type="dcterms:W3CDTF">2018-04-17T06:13:19Z</dcterms:modified>
  <cp:category/>
  <cp:version/>
  <cp:contentType/>
  <cp:contentStatus/>
</cp:coreProperties>
</file>