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2615" windowHeight="12735"/>
  </bookViews>
  <sheets>
    <sheet name="декабрь" sheetId="5" r:id="rId1"/>
  </sheets>
  <definedNames>
    <definedName name="_xlnm.Print_Area" localSheetId="0">декабрь!$A$1:$D$50</definedName>
  </definedNames>
  <calcPr calcId="125725" refMode="R1C1"/>
</workbook>
</file>

<file path=xl/calcChain.xml><?xml version="1.0" encoding="utf-8"?>
<calcChain xmlns="http://schemas.openxmlformats.org/spreadsheetml/2006/main">
  <c r="D26" i="5"/>
  <c r="D33"/>
  <c r="D44"/>
  <c r="D41"/>
  <c r="D40"/>
  <c r="D18"/>
  <c r="D22"/>
  <c r="D19"/>
  <c r="D35" l="1"/>
  <c r="D29"/>
  <c r="D28" s="1"/>
  <c r="D31"/>
  <c r="D46"/>
  <c r="D45"/>
  <c r="D39"/>
  <c r="D36"/>
  <c r="D32" s="1"/>
  <c r="D42"/>
  <c r="D25"/>
  <c r="D48"/>
  <c r="D37"/>
  <c r="D27"/>
  <c r="D23"/>
  <c r="D17"/>
  <c r="D50" l="1"/>
</calcChain>
</file>

<file path=xl/sharedStrings.xml><?xml version="1.0" encoding="utf-8"?>
<sst xmlns="http://schemas.openxmlformats.org/spreadsheetml/2006/main" count="83" uniqueCount="83">
  <si>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</si>
  <si>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</si>
  <si>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</si>
  <si>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</si>
  <si>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</si>
  <si>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</si>
  <si>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</si>
  <si>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</si>
  <si>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</si>
  <si>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</si>
  <si>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</si>
  <si>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</si>
  <si>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</si>
  <si>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</si>
  <si>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</si>
  <si>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</si>
  <si>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</si>
  <si>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</si>
  <si>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</si>
  <si>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</si>
  <si>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</si>
  <si>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</si>
  <si>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</si>
  <si>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</si>
  <si>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</si>
  <si>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</si>
  <si>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</si>
  <si>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</si>
  <si>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</si>
  <si>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</si>
  <si>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</si>
  <si>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</si>
  <si>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</si>
  <si>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</si>
  <si>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</si>
  <si>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</si>
  <si>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</si>
  <si>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</si>
  <si>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</si>
  <si>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</si>
  <si>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</si>
  <si>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</si>
  <si>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</si>
  <si>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Физическая культура и спорт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</si>
  <si>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</si>
  <si>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</si>
  <si>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</si>
  <si>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</si>
  <si>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</si>
  <si>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</si>
  <si>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1100</t>
  </si>
  <si>
    <t>Массовый спорт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</si>
  <si>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</si>
  <si>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</si>
  <si>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</si>
  <si>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</si>
  <si>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</si>
  <si>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 xml:space="preserve">Распределение бюджетных ассигнований </t>
  </si>
  <si>
    <t>0505</t>
  </si>
  <si>
    <t>Другие вопросы в области жилищно-коммунального хозяйства</t>
  </si>
  <si>
    <t>решением совета депутатов</t>
  </si>
  <si>
    <t>по разделам и подразделам классификации расходов  бюджетов  на 2017 год</t>
  </si>
  <si>
    <t>УТВЕРЖДЕНА</t>
  </si>
  <si>
    <t>2017 год сумма (тысяч рублей)</t>
  </si>
  <si>
    <t>0310</t>
  </si>
  <si>
    <t>Обеспечение пожарной безопасности</t>
  </si>
  <si>
    <t>0503</t>
  </si>
  <si>
    <t>Благоустройство</t>
  </si>
  <si>
    <t>1102</t>
  </si>
  <si>
    <t>Массовый  спорт</t>
  </si>
  <si>
    <t>Приложение 7</t>
  </si>
  <si>
    <t>Назиевского городского поселения</t>
  </si>
  <si>
    <t xml:space="preserve">муниципального образования </t>
  </si>
  <si>
    <t>Назиевское городское поселение</t>
  </si>
  <si>
    <t xml:space="preserve"> Кировского муниципального района </t>
  </si>
  <si>
    <t>Ленинградской области</t>
  </si>
  <si>
    <t>0200</t>
  </si>
  <si>
    <t>0203</t>
  </si>
  <si>
    <t>Мобилизационная и вневойсковая подготовка</t>
  </si>
  <si>
    <t>Национальная оборона</t>
  </si>
  <si>
    <t>от "21" декабря 2016 г.  №38</t>
  </si>
  <si>
    <t>(в редакции решения совета депутатов</t>
  </si>
  <si>
    <t>от "12" декабрь 2017г № 37)</t>
  </si>
</sst>
</file>

<file path=xl/styles.xml><?xml version="1.0" encoding="utf-8"?>
<styleSheet xmlns="http://schemas.openxmlformats.org/spreadsheetml/2006/main">
  <numFmts count="1">
    <numFmt numFmtId="164" formatCode="#,##0.0"/>
  </numFmts>
  <fonts count="16">
    <font>
      <sz val="10"/>
      <name val="Arial Cyr"/>
      <charset val="204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</font>
    <font>
      <sz val="10"/>
      <name val="Arial Cyr"/>
      <family val="2"/>
      <charset val="204"/>
    </font>
    <font>
      <sz val="8"/>
      <name val="Times New Roman"/>
      <family val="1"/>
    </font>
    <font>
      <b/>
      <sz val="14"/>
      <name val="Times New Roman"/>
      <family val="1"/>
    </font>
    <font>
      <b/>
      <sz val="14"/>
      <name val="Times New Roman"/>
      <family val="1"/>
      <charset val="204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Times New Roman Cyr"/>
      <charset val="204"/>
    </font>
    <font>
      <sz val="14"/>
      <name val="Times New Roman"/>
      <family val="1"/>
      <charset val="204"/>
    </font>
    <font>
      <sz val="14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>
      <alignment vertical="top"/>
    </xf>
  </cellStyleXfs>
  <cellXfs count="54">
    <xf numFmtId="0" fontId="0" fillId="0" borderId="0" xfId="0"/>
    <xf numFmtId="0" fontId="2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49" fontId="7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wrapText="1"/>
    </xf>
    <xf numFmtId="49" fontId="9" fillId="2" borderId="2" xfId="0" quotePrefix="1" applyNumberFormat="1" applyFont="1" applyFill="1" applyBorder="1" applyAlignment="1">
      <alignment horizontal="center"/>
    </xf>
    <xf numFmtId="49" fontId="9" fillId="2" borderId="3" xfId="0" applyNumberFormat="1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left" wrapText="1"/>
    </xf>
    <xf numFmtId="49" fontId="9" fillId="2" borderId="4" xfId="0" quotePrefix="1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left" wrapText="1"/>
    </xf>
    <xf numFmtId="49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left" wrapText="1"/>
    </xf>
    <xf numFmtId="49" fontId="1" fillId="2" borderId="8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0" fontId="9" fillId="2" borderId="10" xfId="0" applyFont="1" applyFill="1" applyBorder="1" applyAlignment="1">
      <alignment horizontal="left" wrapText="1"/>
    </xf>
    <xf numFmtId="49" fontId="9" fillId="2" borderId="10" xfId="0" applyNumberFormat="1" applyFont="1" applyFill="1" applyBorder="1" applyAlignment="1">
      <alignment horizontal="center"/>
    </xf>
    <xf numFmtId="164" fontId="9" fillId="2" borderId="10" xfId="0" applyNumberFormat="1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9" fontId="9" fillId="2" borderId="6" xfId="0" applyNumberFormat="1" applyFont="1" applyFill="1" applyBorder="1" applyAlignment="1">
      <alignment horizontal="center"/>
    </xf>
    <xf numFmtId="164" fontId="14" fillId="2" borderId="4" xfId="0" applyNumberFormat="1" applyFont="1" applyFill="1" applyBorder="1" applyAlignment="1">
      <alignment horizontal="center"/>
    </xf>
    <xf numFmtId="49" fontId="9" fillId="2" borderId="8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left" wrapText="1"/>
    </xf>
    <xf numFmtId="49" fontId="1" fillId="2" borderId="11" xfId="0" applyNumberFormat="1" applyFont="1" applyFill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0" fontId="1" fillId="2" borderId="12" xfId="0" applyFont="1" applyFill="1" applyBorder="1"/>
    <xf numFmtId="49" fontId="9" fillId="2" borderId="13" xfId="0" applyNumberFormat="1" applyFon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0" fontId="1" fillId="2" borderId="9" xfId="0" applyFont="1" applyFill="1" applyBorder="1"/>
    <xf numFmtId="0" fontId="10" fillId="2" borderId="14" xfId="0" applyFont="1" applyFill="1" applyBorder="1" applyAlignment="1">
      <alignment wrapText="1"/>
    </xf>
    <xf numFmtId="164" fontId="10" fillId="2" borderId="10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wrapText="1"/>
    </xf>
    <xf numFmtId="0" fontId="11" fillId="2" borderId="16" xfId="0" applyFont="1" applyFill="1" applyBorder="1" applyAlignment="1">
      <alignment horizontal="left" wrapText="1"/>
    </xf>
    <xf numFmtId="49" fontId="9" fillId="2" borderId="16" xfId="0" applyNumberFormat="1" applyFont="1" applyFill="1" applyBorder="1" applyAlignment="1">
      <alignment horizontal="center"/>
    </xf>
    <xf numFmtId="164" fontId="9" fillId="2" borderId="16" xfId="0" applyNumberFormat="1" applyFont="1" applyFill="1" applyBorder="1" applyAlignment="1">
      <alignment horizontal="center"/>
    </xf>
    <xf numFmtId="0" fontId="0" fillId="2" borderId="0" xfId="0" applyFill="1"/>
    <xf numFmtId="49" fontId="13" fillId="2" borderId="0" xfId="1" applyNumberFormat="1" applyFont="1" applyFill="1" applyBorder="1" applyAlignment="1" applyProtection="1">
      <alignment horizontal="right" vertical="center" wrapText="1"/>
    </xf>
    <xf numFmtId="0" fontId="12" fillId="2" borderId="0" xfId="0" applyFont="1" applyFill="1" applyAlignment="1">
      <alignment horizontal="right"/>
    </xf>
    <xf numFmtId="49" fontId="15" fillId="2" borderId="0" xfId="1" applyNumberFormat="1" applyFont="1" applyFill="1" applyBorder="1" applyAlignment="1" applyProtection="1">
      <alignment horizontal="right" vertical="center" wrapText="1"/>
    </xf>
    <xf numFmtId="49" fontId="15" fillId="2" borderId="0" xfId="1" applyNumberFormat="1" applyFont="1" applyFill="1" applyBorder="1" applyAlignment="1" applyProtection="1">
      <alignment horizontal="right" vertical="center" wrapText="1"/>
    </xf>
    <xf numFmtId="49" fontId="5" fillId="2" borderId="0" xfId="1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view="pageBreakPreview" topLeftCell="A7" zoomScale="55" zoomScaleNormal="75" zoomScaleSheetLayoutView="55" workbookViewId="0">
      <selection activeCell="A10" sqref="A10:D10"/>
    </sheetView>
  </sheetViews>
  <sheetFormatPr defaultRowHeight="12.75"/>
  <cols>
    <col min="1" max="1" width="82.5703125" style="47" customWidth="1"/>
    <col min="2" max="2" width="12.42578125" style="47" customWidth="1"/>
    <col min="3" max="3" width="11.85546875" style="47" customWidth="1"/>
    <col min="4" max="4" width="21.85546875" style="47" bestFit="1" customWidth="1"/>
  </cols>
  <sheetData>
    <row r="1" spans="1:6" ht="20.25" customHeight="1">
      <c r="A1" s="51" t="s">
        <v>62</v>
      </c>
      <c r="B1" s="51"/>
      <c r="C1" s="51"/>
      <c r="D1" s="51"/>
      <c r="E1" s="48"/>
      <c r="F1" s="48"/>
    </row>
    <row r="2" spans="1:6" ht="20.25">
      <c r="A2" s="51" t="s">
        <v>60</v>
      </c>
      <c r="B2" s="51"/>
      <c r="C2" s="51"/>
      <c r="D2" s="51"/>
      <c r="E2" s="48"/>
      <c r="F2" s="48"/>
    </row>
    <row r="3" spans="1:6" ht="20.25">
      <c r="A3" s="51" t="s">
        <v>72</v>
      </c>
      <c r="B3" s="51"/>
      <c r="C3" s="51"/>
      <c r="D3" s="51"/>
      <c r="E3" s="48"/>
      <c r="F3" s="48"/>
    </row>
    <row r="4" spans="1:6" ht="20.25">
      <c r="A4" s="51" t="s">
        <v>73</v>
      </c>
      <c r="B4" s="51"/>
      <c r="C4" s="51"/>
      <c r="D4" s="51"/>
      <c r="E4" s="48"/>
      <c r="F4" s="48"/>
    </row>
    <row r="5" spans="1:6" ht="20.25">
      <c r="A5" s="51" t="s">
        <v>74</v>
      </c>
      <c r="B5" s="51"/>
      <c r="C5" s="51"/>
      <c r="D5" s="51"/>
      <c r="E5" s="48"/>
      <c r="F5" s="48"/>
    </row>
    <row r="6" spans="1:6" ht="19.5" customHeight="1">
      <c r="A6" s="50"/>
      <c r="B6" s="51" t="s">
        <v>75</v>
      </c>
      <c r="C6" s="51"/>
      <c r="D6" s="51"/>
      <c r="E6" s="48"/>
      <c r="F6" s="48"/>
    </row>
    <row r="7" spans="1:6" ht="20.25">
      <c r="A7" s="51" t="s">
        <v>80</v>
      </c>
      <c r="B7" s="51"/>
      <c r="C7" s="51"/>
      <c r="D7" s="51"/>
      <c r="E7" s="48"/>
      <c r="F7" s="48"/>
    </row>
    <row r="8" spans="1:6" ht="20.25">
      <c r="A8" s="53" t="s">
        <v>70</v>
      </c>
      <c r="B8" s="53"/>
      <c r="C8" s="53"/>
      <c r="D8" s="53"/>
      <c r="E8" s="49"/>
      <c r="F8" s="49"/>
    </row>
    <row r="9" spans="1:6" ht="20.25">
      <c r="A9" s="53" t="s">
        <v>81</v>
      </c>
      <c r="B9" s="53"/>
      <c r="C9" s="53"/>
      <c r="D9" s="53"/>
      <c r="E9" s="49"/>
      <c r="F9" s="49"/>
    </row>
    <row r="10" spans="1:6" ht="20.25">
      <c r="A10" s="53" t="s">
        <v>82</v>
      </c>
      <c r="B10" s="53"/>
      <c r="C10" s="53"/>
      <c r="D10" s="53"/>
      <c r="E10" s="49"/>
      <c r="F10" s="49"/>
    </row>
    <row r="11" spans="1:6" ht="15.75">
      <c r="A11" s="1"/>
      <c r="B11" s="1"/>
      <c r="C11" s="1"/>
      <c r="D11" s="1"/>
    </row>
    <row r="12" spans="1:6" ht="20.25">
      <c r="A12" s="52" t="s">
        <v>57</v>
      </c>
      <c r="B12" s="52"/>
      <c r="C12" s="52"/>
      <c r="D12" s="52"/>
    </row>
    <row r="13" spans="1:6" ht="20.25">
      <c r="A13" s="52" t="s">
        <v>71</v>
      </c>
      <c r="B13" s="52"/>
      <c r="C13" s="52"/>
      <c r="D13" s="52"/>
    </row>
    <row r="14" spans="1:6" ht="20.25">
      <c r="A14" s="52" t="s">
        <v>61</v>
      </c>
      <c r="B14" s="52"/>
      <c r="C14" s="52"/>
      <c r="D14" s="52"/>
    </row>
    <row r="15" spans="1:6" ht="13.5" thickBot="1">
      <c r="A15" s="2"/>
      <c r="B15" s="3"/>
      <c r="C15" s="4"/>
      <c r="D15" s="4"/>
    </row>
    <row r="16" spans="1:6" ht="35.450000000000003" customHeight="1" thickTop="1" thickBot="1">
      <c r="A16" s="5" t="s">
        <v>0</v>
      </c>
      <c r="B16" s="6" t="s">
        <v>1</v>
      </c>
      <c r="C16" s="7" t="s">
        <v>2</v>
      </c>
      <c r="D16" s="7" t="s">
        <v>63</v>
      </c>
    </row>
    <row r="17" spans="1:4" ht="19.5" thickTop="1">
      <c r="A17" s="8" t="s">
        <v>3</v>
      </c>
      <c r="B17" s="9" t="s">
        <v>4</v>
      </c>
      <c r="C17" s="10"/>
      <c r="D17" s="11">
        <f>SUM(D18:D22)</f>
        <v>13656.9</v>
      </c>
    </row>
    <row r="18" spans="1:4" ht="37.5">
      <c r="A18" s="12" t="s">
        <v>5</v>
      </c>
      <c r="B18" s="13"/>
      <c r="C18" s="14" t="s">
        <v>6</v>
      </c>
      <c r="D18" s="15">
        <f>343.6+158+50+82+8.6-0.3</f>
        <v>641.90000000000009</v>
      </c>
    </row>
    <row r="19" spans="1:4" ht="56.25">
      <c r="A19" s="12" t="s">
        <v>7</v>
      </c>
      <c r="B19" s="16"/>
      <c r="C19" s="14" t="s">
        <v>8</v>
      </c>
      <c r="D19" s="15">
        <f>11230.8+370-64-12+12</f>
        <v>11536.8</v>
      </c>
    </row>
    <row r="20" spans="1:4" ht="37.5">
      <c r="A20" s="12" t="s">
        <v>9</v>
      </c>
      <c r="B20" s="16"/>
      <c r="C20" s="14" t="s">
        <v>10</v>
      </c>
      <c r="D20" s="15">
        <v>89.1</v>
      </c>
    </row>
    <row r="21" spans="1:4" ht="18.75">
      <c r="A21" s="17" t="s">
        <v>11</v>
      </c>
      <c r="B21" s="18"/>
      <c r="C21" s="19" t="s">
        <v>12</v>
      </c>
      <c r="D21" s="20">
        <v>250</v>
      </c>
    </row>
    <row r="22" spans="1:4" ht="18.75">
      <c r="A22" s="21" t="s">
        <v>13</v>
      </c>
      <c r="B22" s="22"/>
      <c r="C22" s="23" t="s">
        <v>14</v>
      </c>
      <c r="D22" s="24">
        <f>3303.3-200-250-919-700-200+60+30+14.8</f>
        <v>1139.1000000000001</v>
      </c>
    </row>
    <row r="23" spans="1:4" ht="18.75">
      <c r="A23" s="25" t="s">
        <v>79</v>
      </c>
      <c r="B23" s="26" t="s">
        <v>76</v>
      </c>
      <c r="C23" s="26"/>
      <c r="D23" s="27">
        <f>D24</f>
        <v>233.7</v>
      </c>
    </row>
    <row r="24" spans="1:4" ht="31.5" customHeight="1">
      <c r="A24" s="12" t="s">
        <v>78</v>
      </c>
      <c r="B24" s="28"/>
      <c r="C24" s="16" t="s">
        <v>77</v>
      </c>
      <c r="D24" s="15">
        <v>233.7</v>
      </c>
    </row>
    <row r="25" spans="1:4" ht="37.5">
      <c r="A25" s="25" t="s">
        <v>15</v>
      </c>
      <c r="B25" s="26" t="s">
        <v>16</v>
      </c>
      <c r="C25" s="26"/>
      <c r="D25" s="27">
        <f>SUM(D26:D27)</f>
        <v>1021.9000000000001</v>
      </c>
    </row>
    <row r="26" spans="1:4" ht="37.5">
      <c r="A26" s="12" t="s">
        <v>17</v>
      </c>
      <c r="B26" s="28"/>
      <c r="C26" s="16" t="s">
        <v>18</v>
      </c>
      <c r="D26" s="15">
        <f>106.5+100-9</f>
        <v>197.5</v>
      </c>
    </row>
    <row r="27" spans="1:4" ht="18.75">
      <c r="A27" s="12" t="s">
        <v>65</v>
      </c>
      <c r="B27" s="28"/>
      <c r="C27" s="16" t="s">
        <v>64</v>
      </c>
      <c r="D27" s="15">
        <f>173.2+651.2</f>
        <v>824.40000000000009</v>
      </c>
    </row>
    <row r="28" spans="1:4" ht="18.75">
      <c r="A28" s="25" t="s">
        <v>19</v>
      </c>
      <c r="B28" s="26" t="s">
        <v>20</v>
      </c>
      <c r="C28" s="26"/>
      <c r="D28" s="27">
        <f>SUM(D29:D31)</f>
        <v>12778.1</v>
      </c>
    </row>
    <row r="29" spans="1:4" ht="18.75">
      <c r="A29" s="12" t="s">
        <v>21</v>
      </c>
      <c r="B29" s="28"/>
      <c r="C29" s="16" t="s">
        <v>22</v>
      </c>
      <c r="D29" s="15">
        <f>11333.6+200-200+750+5+18-100</f>
        <v>12006.6</v>
      </c>
    </row>
    <row r="30" spans="1:4" ht="18.75">
      <c r="A30" s="12" t="s">
        <v>23</v>
      </c>
      <c r="B30" s="28"/>
      <c r="C30" s="16" t="s">
        <v>24</v>
      </c>
      <c r="D30" s="15">
        <v>24</v>
      </c>
    </row>
    <row r="31" spans="1:4" ht="18.75">
      <c r="A31" s="17" t="s">
        <v>25</v>
      </c>
      <c r="B31" s="18"/>
      <c r="C31" s="18" t="s">
        <v>26</v>
      </c>
      <c r="D31" s="20">
        <f>1370-492.5-130</f>
        <v>747.5</v>
      </c>
    </row>
    <row r="32" spans="1:4" ht="18.75">
      <c r="A32" s="25" t="s">
        <v>27</v>
      </c>
      <c r="B32" s="26" t="s">
        <v>28</v>
      </c>
      <c r="C32" s="29"/>
      <c r="D32" s="27">
        <f>SUM(D33:D36)</f>
        <v>20827.2</v>
      </c>
    </row>
    <row r="33" spans="1:4" ht="18.75">
      <c r="A33" s="17" t="s">
        <v>29</v>
      </c>
      <c r="B33" s="30"/>
      <c r="C33" s="18" t="s">
        <v>30</v>
      </c>
      <c r="D33" s="20">
        <f>3965.8+139</f>
        <v>4104.8</v>
      </c>
    </row>
    <row r="34" spans="1:4" ht="24.2" customHeight="1">
      <c r="A34" s="12" t="s">
        <v>31</v>
      </c>
      <c r="B34" s="28"/>
      <c r="C34" s="16" t="s">
        <v>32</v>
      </c>
      <c r="D34" s="15">
        <v>219.8</v>
      </c>
    </row>
    <row r="35" spans="1:4" ht="24.2" customHeight="1">
      <c r="A35" s="12" t="s">
        <v>67</v>
      </c>
      <c r="B35" s="28"/>
      <c r="C35" s="16" t="s">
        <v>66</v>
      </c>
      <c r="D35" s="31">
        <f>10053.7-26+5+5+55+80+100</f>
        <v>10272.700000000001</v>
      </c>
    </row>
    <row r="36" spans="1:4" ht="18.75">
      <c r="A36" s="21" t="s">
        <v>59</v>
      </c>
      <c r="B36" s="32"/>
      <c r="C36" s="22" t="s">
        <v>58</v>
      </c>
      <c r="D36" s="24">
        <f>5744.9+5+480</f>
        <v>6229.9</v>
      </c>
    </row>
    <row r="37" spans="1:4" ht="18.75">
      <c r="A37" s="25" t="s">
        <v>33</v>
      </c>
      <c r="B37" s="26" t="s">
        <v>34</v>
      </c>
      <c r="C37" s="29"/>
      <c r="D37" s="27">
        <f>SUM(D38:D38)</f>
        <v>39.4</v>
      </c>
    </row>
    <row r="38" spans="1:4" ht="18.75">
      <c r="A38" s="12" t="s">
        <v>35</v>
      </c>
      <c r="B38" s="28"/>
      <c r="C38" s="16" t="s">
        <v>36</v>
      </c>
      <c r="D38" s="15">
        <v>39.4</v>
      </c>
    </row>
    <row r="39" spans="1:4" ht="18.75">
      <c r="A39" s="25" t="s">
        <v>37</v>
      </c>
      <c r="B39" s="26" t="s">
        <v>38</v>
      </c>
      <c r="C39" s="26"/>
      <c r="D39" s="27">
        <f>SUM(D40:D41)</f>
        <v>13382.7</v>
      </c>
    </row>
    <row r="40" spans="1:4" ht="18.75">
      <c r="A40" s="33" t="s">
        <v>39</v>
      </c>
      <c r="B40" s="34"/>
      <c r="C40" s="34" t="s">
        <v>40</v>
      </c>
      <c r="D40" s="35">
        <f>11487.4-272.8+771.5+69.6-81.8+17+17+23.4</f>
        <v>12031.300000000001</v>
      </c>
    </row>
    <row r="41" spans="1:4" ht="18.75">
      <c r="A41" s="21" t="s">
        <v>42</v>
      </c>
      <c r="B41" s="22"/>
      <c r="C41" s="22" t="s">
        <v>41</v>
      </c>
      <c r="D41" s="24">
        <f>1362.6-13+1.8</f>
        <v>1351.3999999999999</v>
      </c>
    </row>
    <row r="42" spans="1:4" ht="18.75">
      <c r="A42" s="25" t="s">
        <v>44</v>
      </c>
      <c r="B42" s="26" t="s">
        <v>45</v>
      </c>
      <c r="C42" s="29"/>
      <c r="D42" s="27">
        <f>SUM(D43:D44)</f>
        <v>758.3</v>
      </c>
    </row>
    <row r="43" spans="1:4" ht="18.75">
      <c r="A43" s="17" t="s">
        <v>46</v>
      </c>
      <c r="B43" s="18"/>
      <c r="C43" s="18" t="s">
        <v>47</v>
      </c>
      <c r="D43" s="20">
        <v>459.2</v>
      </c>
    </row>
    <row r="44" spans="1:4" ht="18.75">
      <c r="A44" s="12" t="s">
        <v>48</v>
      </c>
      <c r="B44" s="16"/>
      <c r="C44" s="16" t="s">
        <v>49</v>
      </c>
      <c r="D44" s="15">
        <f>438.1-139</f>
        <v>299.10000000000002</v>
      </c>
    </row>
    <row r="45" spans="1:4" ht="18.75">
      <c r="A45" s="25" t="s">
        <v>43</v>
      </c>
      <c r="B45" s="26" t="s">
        <v>50</v>
      </c>
      <c r="C45" s="26"/>
      <c r="D45" s="27">
        <f>D46+D47</f>
        <v>301.2</v>
      </c>
    </row>
    <row r="46" spans="1:4" ht="18.75">
      <c r="A46" s="36" t="s">
        <v>69</v>
      </c>
      <c r="B46" s="37"/>
      <c r="C46" s="38" t="s">
        <v>68</v>
      </c>
      <c r="D46" s="39">
        <f>301.2-12.8+12.8</f>
        <v>301.2</v>
      </c>
    </row>
    <row r="47" spans="1:4" ht="18.75" hidden="1">
      <c r="A47" s="40" t="s">
        <v>51</v>
      </c>
      <c r="B47" s="32"/>
      <c r="C47" s="22"/>
      <c r="D47" s="24"/>
    </row>
    <row r="48" spans="1:4" ht="18.75">
      <c r="A48" s="41" t="s">
        <v>52</v>
      </c>
      <c r="B48" s="26" t="s">
        <v>53</v>
      </c>
      <c r="C48" s="29"/>
      <c r="D48" s="42">
        <f>D49</f>
        <v>100</v>
      </c>
    </row>
    <row r="49" spans="1:4" ht="39.6" customHeight="1" thickBot="1">
      <c r="A49" s="43" t="s">
        <v>54</v>
      </c>
      <c r="B49" s="30"/>
      <c r="C49" s="18" t="s">
        <v>55</v>
      </c>
      <c r="D49" s="20">
        <v>100</v>
      </c>
    </row>
    <row r="50" spans="1:4" ht="35.450000000000003" customHeight="1" thickBot="1">
      <c r="A50" s="44" t="s">
        <v>56</v>
      </c>
      <c r="B50" s="45"/>
      <c r="C50" s="45"/>
      <c r="D50" s="46">
        <f>D17+D25+D28+D32+D37+D39+D42+D45+D48+D23</f>
        <v>63099.400000000009</v>
      </c>
    </row>
  </sheetData>
  <mergeCells count="13">
    <mergeCell ref="A1:D1"/>
    <mergeCell ref="A2:D2"/>
    <mergeCell ref="A3:D3"/>
    <mergeCell ref="A4:D4"/>
    <mergeCell ref="A5:D5"/>
    <mergeCell ref="B6:D6"/>
    <mergeCell ref="A14:D14"/>
    <mergeCell ref="A7:D7"/>
    <mergeCell ref="A8:D8"/>
    <mergeCell ref="A9:D9"/>
    <mergeCell ref="A10:D10"/>
    <mergeCell ref="A12:D12"/>
    <mergeCell ref="A13:D13"/>
  </mergeCells>
  <printOptions horizontalCentered="1"/>
  <pageMargins left="1.1023622047244095" right="0.9055118110236221" top="0.78740157480314965" bottom="0.78740157480314965" header="0.51181102362204722" footer="0.51181102362204722"/>
  <pageSetup paperSize="9" scale="63" firstPageNumber="17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декабрь</vt:lpstr>
      <vt:lpstr>декабрь!Область_печати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2017-10-02T09:13:26Z</cp:lastPrinted>
  <dcterms:created xsi:type="dcterms:W3CDTF">2015-02-17T06:06:32Z</dcterms:created>
  <dcterms:modified xsi:type="dcterms:W3CDTF">2018-02-06T11:15:36Z</dcterms:modified>
</cp:coreProperties>
</file>